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2015" sheetId="1" r:id="rId1"/>
  </sheets>
  <calcPr calcId="144525"/>
</workbook>
</file>

<file path=xl/calcChain.xml><?xml version="1.0" encoding="utf-8"?>
<calcChain xmlns="http://schemas.openxmlformats.org/spreadsheetml/2006/main">
  <c r="E572" i="1" l="1"/>
  <c r="D572" i="1"/>
  <c r="E568" i="1"/>
  <c r="D568" i="1"/>
  <c r="E567" i="1"/>
  <c r="F567" i="1" s="1"/>
  <c r="D567" i="1"/>
  <c r="E566" i="1"/>
  <c r="D566" i="1"/>
  <c r="E565" i="1"/>
  <c r="D565" i="1"/>
  <c r="D564" i="1" s="1"/>
  <c r="E564" i="1"/>
  <c r="E560" i="1"/>
  <c r="D560" i="1"/>
  <c r="E556" i="1"/>
  <c r="D556" i="1"/>
  <c r="E555" i="1"/>
  <c r="D555" i="1"/>
  <c r="F555" i="1" s="1"/>
  <c r="E554" i="1"/>
  <c r="F554" i="1" s="1"/>
  <c r="D554" i="1"/>
  <c r="E553" i="1"/>
  <c r="D553" i="1"/>
  <c r="F553" i="1" s="1"/>
  <c r="E552" i="1"/>
  <c r="F551" i="1"/>
  <c r="F550" i="1"/>
  <c r="F549" i="1"/>
  <c r="E548" i="1"/>
  <c r="F548" i="1" s="1"/>
  <c r="D548" i="1"/>
  <c r="F547" i="1"/>
  <c r="F546" i="1"/>
  <c r="F545" i="1"/>
  <c r="E544" i="1"/>
  <c r="F544" i="1" s="1"/>
  <c r="D544" i="1"/>
  <c r="F543" i="1"/>
  <c r="F542" i="1"/>
  <c r="F541" i="1"/>
  <c r="E540" i="1"/>
  <c r="F540" i="1" s="1"/>
  <c r="D540" i="1"/>
  <c r="F539" i="1"/>
  <c r="F538" i="1"/>
  <c r="F537" i="1"/>
  <c r="E536" i="1"/>
  <c r="F536" i="1" s="1"/>
  <c r="D536" i="1"/>
  <c r="F535" i="1"/>
  <c r="F534" i="1"/>
  <c r="F533" i="1"/>
  <c r="E532" i="1"/>
  <c r="F532" i="1" s="1"/>
  <c r="D532" i="1"/>
  <c r="F531" i="1"/>
  <c r="F530" i="1"/>
  <c r="F529" i="1"/>
  <c r="E528" i="1"/>
  <c r="F528" i="1" s="1"/>
  <c r="D528" i="1"/>
  <c r="F527" i="1"/>
  <c r="F526" i="1"/>
  <c r="F525" i="1"/>
  <c r="E524" i="1"/>
  <c r="F524" i="1" s="1"/>
  <c r="D524" i="1"/>
  <c r="E523" i="1"/>
  <c r="F523" i="1" s="1"/>
  <c r="D523" i="1"/>
  <c r="E522" i="1"/>
  <c r="F522" i="1" s="1"/>
  <c r="D522" i="1"/>
  <c r="E521" i="1"/>
  <c r="D521" i="1"/>
  <c r="D520" i="1" s="1"/>
  <c r="E520" i="1"/>
  <c r="F520" i="1" s="1"/>
  <c r="F519" i="1"/>
  <c r="F518" i="1"/>
  <c r="F517" i="1"/>
  <c r="E516" i="1"/>
  <c r="F516" i="1" s="1"/>
  <c r="D516" i="1"/>
  <c r="E515" i="1"/>
  <c r="D515" i="1"/>
  <c r="F515" i="1" s="1"/>
  <c r="E514" i="1"/>
  <c r="F514" i="1" s="1"/>
  <c r="D514" i="1"/>
  <c r="E513" i="1"/>
  <c r="E512" i="1" s="1"/>
  <c r="F512" i="1" s="1"/>
  <c r="D513" i="1"/>
  <c r="D512" i="1"/>
  <c r="F511" i="1"/>
  <c r="F510" i="1"/>
  <c r="F509" i="1"/>
  <c r="E508" i="1"/>
  <c r="F508" i="1" s="1"/>
  <c r="D508" i="1"/>
  <c r="F507" i="1"/>
  <c r="F506" i="1"/>
  <c r="F505" i="1"/>
  <c r="E504" i="1"/>
  <c r="F504" i="1" s="1"/>
  <c r="D504" i="1"/>
  <c r="F503" i="1"/>
  <c r="F502" i="1"/>
  <c r="F501" i="1"/>
  <c r="E500" i="1"/>
  <c r="F500" i="1" s="1"/>
  <c r="D500" i="1"/>
  <c r="F499" i="1"/>
  <c r="F498" i="1"/>
  <c r="F497" i="1"/>
  <c r="E496" i="1"/>
  <c r="F496" i="1" s="1"/>
  <c r="D496" i="1"/>
  <c r="F495" i="1"/>
  <c r="F494" i="1"/>
  <c r="F493" i="1"/>
  <c r="E492" i="1"/>
  <c r="F492" i="1" s="1"/>
  <c r="D492" i="1"/>
  <c r="F491" i="1"/>
  <c r="F490" i="1"/>
  <c r="F489" i="1"/>
  <c r="E488" i="1"/>
  <c r="F488" i="1" s="1"/>
  <c r="D488" i="1"/>
  <c r="F487" i="1"/>
  <c r="F486" i="1"/>
  <c r="F485" i="1"/>
  <c r="E484" i="1"/>
  <c r="F484" i="1" s="1"/>
  <c r="D484" i="1"/>
  <c r="F483" i="1"/>
  <c r="F482" i="1"/>
  <c r="F481" i="1"/>
  <c r="E480" i="1"/>
  <c r="F480" i="1" s="1"/>
  <c r="D480" i="1"/>
  <c r="F479" i="1"/>
  <c r="F478" i="1"/>
  <c r="F477" i="1"/>
  <c r="E476" i="1"/>
  <c r="F476" i="1" s="1"/>
  <c r="D476" i="1"/>
  <c r="F475" i="1"/>
  <c r="F474" i="1"/>
  <c r="F473" i="1"/>
  <c r="E472" i="1"/>
  <c r="F472" i="1" s="1"/>
  <c r="D472" i="1"/>
  <c r="F471" i="1"/>
  <c r="F470" i="1"/>
  <c r="F469" i="1"/>
  <c r="E468" i="1"/>
  <c r="F468" i="1" s="1"/>
  <c r="D468" i="1"/>
  <c r="F467" i="1"/>
  <c r="F466" i="1"/>
  <c r="F465" i="1"/>
  <c r="E464" i="1"/>
  <c r="F464" i="1" s="1"/>
  <c r="D464" i="1"/>
  <c r="F463" i="1"/>
  <c r="F462" i="1"/>
  <c r="F461" i="1"/>
  <c r="E460" i="1"/>
  <c r="F460" i="1" s="1"/>
  <c r="D460" i="1"/>
  <c r="F459" i="1"/>
  <c r="F458" i="1"/>
  <c r="F457" i="1"/>
  <c r="E456" i="1"/>
  <c r="F456" i="1" s="1"/>
  <c r="D456" i="1"/>
  <c r="F455" i="1"/>
  <c r="F454" i="1"/>
  <c r="F453" i="1"/>
  <c r="E452" i="1"/>
  <c r="F452" i="1" s="1"/>
  <c r="D452" i="1"/>
  <c r="F451" i="1"/>
  <c r="F450" i="1"/>
  <c r="F449" i="1"/>
  <c r="E448" i="1"/>
  <c r="F448" i="1" s="1"/>
  <c r="D448" i="1"/>
  <c r="F447" i="1"/>
  <c r="F446" i="1"/>
  <c r="F445" i="1"/>
  <c r="E444" i="1"/>
  <c r="F444" i="1" s="1"/>
  <c r="D444" i="1"/>
  <c r="E443" i="1"/>
  <c r="F443" i="1" s="1"/>
  <c r="D443" i="1"/>
  <c r="E442" i="1"/>
  <c r="F442" i="1" s="1"/>
  <c r="D442" i="1"/>
  <c r="E441" i="1"/>
  <c r="F441" i="1" s="1"/>
  <c r="D441" i="1"/>
  <c r="E440" i="1"/>
  <c r="F440" i="1" s="1"/>
  <c r="D440" i="1"/>
  <c r="E439" i="1"/>
  <c r="D439" i="1"/>
  <c r="E438" i="1"/>
  <c r="F438" i="1" s="1"/>
  <c r="D438" i="1"/>
  <c r="E437" i="1"/>
  <c r="F437" i="1" s="1"/>
  <c r="D437" i="1"/>
  <c r="E436" i="1"/>
  <c r="F436" i="1" s="1"/>
  <c r="D436" i="1"/>
  <c r="F435" i="1"/>
  <c r="F434" i="1"/>
  <c r="F433" i="1"/>
  <c r="E432" i="1"/>
  <c r="F432" i="1" s="1"/>
  <c r="D432" i="1"/>
  <c r="E431" i="1"/>
  <c r="D431" i="1"/>
  <c r="E430" i="1"/>
  <c r="D430" i="1"/>
  <c r="F430" i="1" s="1"/>
  <c r="E429" i="1"/>
  <c r="D429" i="1"/>
  <c r="D428" i="1" s="1"/>
  <c r="E428" i="1"/>
  <c r="F427" i="1"/>
  <c r="F426" i="1"/>
  <c r="F425" i="1"/>
  <c r="E424" i="1"/>
  <c r="F424" i="1" s="1"/>
  <c r="D424" i="1"/>
  <c r="F423" i="1"/>
  <c r="F422" i="1"/>
  <c r="F421" i="1"/>
  <c r="E420" i="1"/>
  <c r="F420" i="1" s="1"/>
  <c r="D420" i="1"/>
  <c r="F419" i="1"/>
  <c r="F418" i="1"/>
  <c r="F417" i="1"/>
  <c r="E416" i="1"/>
  <c r="F416" i="1" s="1"/>
  <c r="D416" i="1"/>
  <c r="F415" i="1"/>
  <c r="F414" i="1"/>
  <c r="F413" i="1"/>
  <c r="E412" i="1"/>
  <c r="F412" i="1" s="1"/>
  <c r="D412" i="1"/>
  <c r="F411" i="1"/>
  <c r="F410" i="1"/>
  <c r="F409" i="1"/>
  <c r="E408" i="1"/>
  <c r="F408" i="1" s="1"/>
  <c r="D408" i="1"/>
  <c r="F407" i="1"/>
  <c r="F406" i="1"/>
  <c r="F405" i="1"/>
  <c r="E404" i="1"/>
  <c r="F404" i="1" s="1"/>
  <c r="D404" i="1"/>
  <c r="F403" i="1"/>
  <c r="F402" i="1"/>
  <c r="F401" i="1"/>
  <c r="E400" i="1"/>
  <c r="F400" i="1" s="1"/>
  <c r="D400" i="1"/>
  <c r="F399" i="1"/>
  <c r="F398" i="1"/>
  <c r="F397" i="1"/>
  <c r="E396" i="1"/>
  <c r="F396" i="1" s="1"/>
  <c r="D396" i="1"/>
  <c r="F395" i="1"/>
  <c r="F394" i="1"/>
  <c r="F393" i="1"/>
  <c r="E392" i="1"/>
  <c r="F392" i="1" s="1"/>
  <c r="D392" i="1"/>
  <c r="F391" i="1"/>
  <c r="F390" i="1"/>
  <c r="F389" i="1"/>
  <c r="E388" i="1"/>
  <c r="F388" i="1" s="1"/>
  <c r="D388" i="1"/>
  <c r="F387" i="1"/>
  <c r="F386" i="1"/>
  <c r="F385" i="1"/>
  <c r="E384" i="1"/>
  <c r="F384" i="1" s="1"/>
  <c r="D384" i="1"/>
  <c r="F383" i="1"/>
  <c r="F382" i="1"/>
  <c r="F381" i="1"/>
  <c r="E380" i="1"/>
  <c r="F380" i="1" s="1"/>
  <c r="D380" i="1"/>
  <c r="E379" i="1"/>
  <c r="F379" i="1" s="1"/>
  <c r="D379" i="1"/>
  <c r="E378" i="1"/>
  <c r="F378" i="1" s="1"/>
  <c r="D378" i="1"/>
  <c r="E377" i="1"/>
  <c r="F377" i="1" s="1"/>
  <c r="D377" i="1"/>
  <c r="E376" i="1"/>
  <c r="F376" i="1" s="1"/>
  <c r="D376" i="1"/>
  <c r="E375" i="1"/>
  <c r="F375" i="1" s="1"/>
  <c r="D375" i="1"/>
  <c r="E374" i="1"/>
  <c r="F374" i="1" s="1"/>
  <c r="D374" i="1"/>
  <c r="E373" i="1"/>
  <c r="F373" i="1" s="1"/>
  <c r="D373" i="1"/>
  <c r="E372" i="1"/>
  <c r="F372" i="1" s="1"/>
  <c r="D372" i="1"/>
  <c r="E371" i="1"/>
  <c r="F371" i="1" s="1"/>
  <c r="D371" i="1"/>
  <c r="E370" i="1"/>
  <c r="F370" i="1" s="1"/>
  <c r="D370" i="1"/>
  <c r="E369" i="1"/>
  <c r="F369" i="1" s="1"/>
  <c r="D369" i="1"/>
  <c r="E368" i="1"/>
  <c r="F368" i="1" s="1"/>
  <c r="D368" i="1"/>
  <c r="F367" i="1"/>
  <c r="F366" i="1"/>
  <c r="F365" i="1"/>
  <c r="E364" i="1"/>
  <c r="F364" i="1" s="1"/>
  <c r="D364" i="1"/>
  <c r="F363" i="1"/>
  <c r="F362" i="1"/>
  <c r="F361" i="1"/>
  <c r="E360" i="1"/>
  <c r="F360" i="1" s="1"/>
  <c r="D360" i="1"/>
  <c r="F359" i="1"/>
  <c r="F358" i="1"/>
  <c r="F357" i="1"/>
  <c r="E356" i="1"/>
  <c r="F356" i="1" s="1"/>
  <c r="D356" i="1"/>
  <c r="F355" i="1"/>
  <c r="F354" i="1"/>
  <c r="F353" i="1"/>
  <c r="E352" i="1"/>
  <c r="F352" i="1" s="1"/>
  <c r="D352" i="1"/>
  <c r="F351" i="1"/>
  <c r="F350" i="1"/>
  <c r="F349" i="1"/>
  <c r="E348" i="1"/>
  <c r="F348" i="1" s="1"/>
  <c r="D348" i="1"/>
  <c r="F347" i="1"/>
  <c r="F346" i="1"/>
  <c r="F345" i="1"/>
  <c r="E344" i="1"/>
  <c r="F344" i="1" s="1"/>
  <c r="D344" i="1"/>
  <c r="E343" i="1"/>
  <c r="F343" i="1" s="1"/>
  <c r="D343" i="1"/>
  <c r="E342" i="1"/>
  <c r="D342" i="1"/>
  <c r="E341" i="1"/>
  <c r="D341" i="1"/>
  <c r="D340" i="1" s="1"/>
  <c r="E340" i="1"/>
  <c r="F340" i="1" s="1"/>
  <c r="E336" i="1"/>
  <c r="D336" i="1"/>
  <c r="E332" i="1"/>
  <c r="D332" i="1"/>
  <c r="E331" i="1"/>
  <c r="D331" i="1"/>
  <c r="F331" i="1" s="1"/>
  <c r="E330" i="1"/>
  <c r="F330" i="1" s="1"/>
  <c r="D330" i="1"/>
  <c r="E329" i="1"/>
  <c r="E328" i="1" s="1"/>
  <c r="D329" i="1"/>
  <c r="D328" i="1"/>
  <c r="E324" i="1"/>
  <c r="D324" i="1"/>
  <c r="E320" i="1"/>
  <c r="D320" i="1"/>
  <c r="E316" i="1"/>
  <c r="D316" i="1"/>
  <c r="E315" i="1"/>
  <c r="F315" i="1" s="1"/>
  <c r="D315" i="1"/>
  <c r="E314" i="1"/>
  <c r="D314" i="1"/>
  <c r="E313" i="1"/>
  <c r="D313" i="1"/>
  <c r="E312" i="1"/>
  <c r="F312" i="1" s="1"/>
  <c r="D312" i="1"/>
  <c r="E308" i="1"/>
  <c r="D308" i="1"/>
  <c r="E304" i="1"/>
  <c r="D304" i="1"/>
  <c r="E303" i="1"/>
  <c r="F303" i="1" s="1"/>
  <c r="D303" i="1"/>
  <c r="E302" i="1"/>
  <c r="F302" i="1" s="1"/>
  <c r="D302" i="1"/>
  <c r="E301" i="1"/>
  <c r="D301" i="1"/>
  <c r="E300" i="1"/>
  <c r="F300" i="1" s="1"/>
  <c r="D300" i="1"/>
  <c r="E299" i="1"/>
  <c r="D299" i="1"/>
  <c r="E298" i="1"/>
  <c r="D298" i="1"/>
  <c r="E297" i="1"/>
  <c r="D297" i="1"/>
  <c r="D296" i="1"/>
  <c r="E292" i="1"/>
  <c r="D292" i="1"/>
  <c r="E288" i="1"/>
  <c r="D288" i="1"/>
  <c r="E284" i="1"/>
  <c r="D284" i="1"/>
  <c r="E280" i="1"/>
  <c r="D280" i="1"/>
  <c r="E279" i="1"/>
  <c r="D279" i="1"/>
  <c r="E278" i="1"/>
  <c r="D278" i="1"/>
  <c r="E277" i="1"/>
  <c r="D277" i="1"/>
  <c r="E276" i="1"/>
  <c r="D276" i="1"/>
  <c r="E275" i="1"/>
  <c r="F275" i="1" s="1"/>
  <c r="D275" i="1"/>
  <c r="E274" i="1"/>
  <c r="D274" i="1"/>
  <c r="E273" i="1"/>
  <c r="D273" i="1"/>
  <c r="E272" i="1"/>
  <c r="F272" i="1" s="1"/>
  <c r="D272" i="1"/>
  <c r="E268" i="1"/>
  <c r="D268" i="1"/>
  <c r="E264" i="1"/>
  <c r="D264" i="1"/>
  <c r="E260" i="1"/>
  <c r="D260" i="1"/>
  <c r="E259" i="1"/>
  <c r="D259" i="1"/>
  <c r="E258" i="1"/>
  <c r="F258" i="1" s="1"/>
  <c r="D258" i="1"/>
  <c r="E257" i="1"/>
  <c r="D257" i="1"/>
  <c r="D256" i="1" s="1"/>
  <c r="E256" i="1"/>
  <c r="E252" i="1"/>
  <c r="D252" i="1"/>
  <c r="E248" i="1"/>
  <c r="D248" i="1"/>
  <c r="E244" i="1"/>
  <c r="D244" i="1"/>
  <c r="E240" i="1"/>
  <c r="D240" i="1"/>
  <c r="E236" i="1"/>
  <c r="D236" i="1"/>
  <c r="E232" i="1"/>
  <c r="D232" i="1"/>
  <c r="E231" i="1"/>
  <c r="D231" i="1"/>
  <c r="E230" i="1"/>
  <c r="D230" i="1"/>
  <c r="E229" i="1"/>
  <c r="D229" i="1"/>
  <c r="E228" i="1"/>
  <c r="D228" i="1"/>
  <c r="E224" i="1"/>
  <c r="D224" i="1"/>
  <c r="E220" i="1"/>
  <c r="D220" i="1"/>
  <c r="E219" i="1"/>
  <c r="D219" i="1"/>
  <c r="E218" i="1"/>
  <c r="D218" i="1"/>
  <c r="E217" i="1"/>
  <c r="D217" i="1"/>
  <c r="E216" i="1"/>
  <c r="D216" i="1"/>
  <c r="E215" i="1"/>
  <c r="F215" i="1" s="1"/>
  <c r="D215" i="1"/>
  <c r="E214" i="1"/>
  <c r="D214" i="1"/>
  <c r="E213" i="1"/>
  <c r="D213" i="1"/>
  <c r="E212" i="1"/>
  <c r="F212" i="1" s="1"/>
  <c r="D212" i="1"/>
  <c r="F211" i="1"/>
  <c r="F210" i="1"/>
  <c r="F209" i="1"/>
  <c r="E208" i="1"/>
  <c r="F208" i="1" s="1"/>
  <c r="D208" i="1"/>
  <c r="F207" i="1"/>
  <c r="F206" i="1"/>
  <c r="F205" i="1"/>
  <c r="E204" i="1"/>
  <c r="F204" i="1" s="1"/>
  <c r="D204" i="1"/>
  <c r="F203" i="1"/>
  <c r="F202" i="1"/>
  <c r="F201" i="1"/>
  <c r="E200" i="1"/>
  <c r="F200" i="1" s="1"/>
  <c r="D200" i="1"/>
  <c r="E199" i="1"/>
  <c r="F199" i="1" s="1"/>
  <c r="D199" i="1"/>
  <c r="E198" i="1"/>
  <c r="F198" i="1" s="1"/>
  <c r="D198" i="1"/>
  <c r="E197" i="1"/>
  <c r="F197" i="1" s="1"/>
  <c r="D197" i="1"/>
  <c r="E196" i="1"/>
  <c r="F196" i="1" s="1"/>
  <c r="D196" i="1"/>
  <c r="F195" i="1"/>
  <c r="F194" i="1"/>
  <c r="F193" i="1"/>
  <c r="E192" i="1"/>
  <c r="F192" i="1" s="1"/>
  <c r="D192" i="1"/>
  <c r="F191" i="1"/>
  <c r="F190" i="1"/>
  <c r="F189" i="1"/>
  <c r="E188" i="1"/>
  <c r="F188" i="1" s="1"/>
  <c r="D188" i="1"/>
  <c r="F187" i="1"/>
  <c r="F186" i="1"/>
  <c r="F185" i="1"/>
  <c r="E184" i="1"/>
  <c r="F184" i="1" s="1"/>
  <c r="D184" i="1"/>
  <c r="E183" i="1"/>
  <c r="F183" i="1" s="1"/>
  <c r="D183" i="1"/>
  <c r="E182" i="1"/>
  <c r="F182" i="1" s="1"/>
  <c r="D182" i="1"/>
  <c r="E181" i="1"/>
  <c r="F181" i="1" s="1"/>
  <c r="D181" i="1"/>
  <c r="E180" i="1"/>
  <c r="F180" i="1" s="1"/>
  <c r="D180" i="1"/>
  <c r="F179" i="1"/>
  <c r="F178" i="1"/>
  <c r="F177" i="1"/>
  <c r="E176" i="1"/>
  <c r="F176" i="1" s="1"/>
  <c r="D176" i="1"/>
  <c r="F175" i="1"/>
  <c r="F174" i="1"/>
  <c r="F173" i="1"/>
  <c r="E172" i="1"/>
  <c r="F172" i="1" s="1"/>
  <c r="D172" i="1"/>
  <c r="E171" i="1"/>
  <c r="F171" i="1" s="1"/>
  <c r="D171" i="1"/>
  <c r="E170" i="1"/>
  <c r="F170" i="1" s="1"/>
  <c r="D170" i="1"/>
  <c r="E169" i="1"/>
  <c r="F169" i="1" s="1"/>
  <c r="D169" i="1"/>
  <c r="E168" i="1"/>
  <c r="F168" i="1" s="1"/>
  <c r="D168" i="1"/>
  <c r="F167" i="1"/>
  <c r="F166" i="1"/>
  <c r="F165" i="1"/>
  <c r="E164" i="1"/>
  <c r="F164" i="1" s="1"/>
  <c r="D164" i="1"/>
  <c r="F163" i="1"/>
  <c r="F162" i="1"/>
  <c r="F161" i="1"/>
  <c r="E160" i="1"/>
  <c r="F160" i="1" s="1"/>
  <c r="D160" i="1"/>
  <c r="F159" i="1"/>
  <c r="F158" i="1"/>
  <c r="F157" i="1"/>
  <c r="E156" i="1"/>
  <c r="F156" i="1" s="1"/>
  <c r="D156" i="1"/>
  <c r="F155" i="1"/>
  <c r="F154" i="1"/>
  <c r="F153" i="1"/>
  <c r="E152" i="1"/>
  <c r="F152" i="1" s="1"/>
  <c r="D152" i="1"/>
  <c r="F151" i="1"/>
  <c r="F150" i="1"/>
  <c r="F149" i="1"/>
  <c r="E148" i="1"/>
  <c r="F148" i="1" s="1"/>
  <c r="D148" i="1"/>
  <c r="F147" i="1"/>
  <c r="F146" i="1"/>
  <c r="F145" i="1"/>
  <c r="E144" i="1"/>
  <c r="F144" i="1" s="1"/>
  <c r="D144" i="1"/>
  <c r="E143" i="1"/>
  <c r="F143" i="1" s="1"/>
  <c r="D143" i="1"/>
  <c r="E142" i="1"/>
  <c r="F142" i="1" s="1"/>
  <c r="D142" i="1"/>
  <c r="E141" i="1"/>
  <c r="D141" i="1"/>
  <c r="F141" i="1" s="1"/>
  <c r="E140" i="1"/>
  <c r="F139" i="1"/>
  <c r="F138" i="1"/>
  <c r="F137" i="1"/>
  <c r="E136" i="1"/>
  <c r="F136" i="1" s="1"/>
  <c r="D136" i="1"/>
  <c r="F135" i="1"/>
  <c r="F134" i="1"/>
  <c r="F133" i="1"/>
  <c r="E132" i="1"/>
  <c r="F132" i="1" s="1"/>
  <c r="D132" i="1"/>
  <c r="E131" i="1"/>
  <c r="F131" i="1" s="1"/>
  <c r="D131" i="1"/>
  <c r="E130" i="1"/>
  <c r="D130" i="1"/>
  <c r="E129" i="1"/>
  <c r="F129" i="1" s="1"/>
  <c r="D129" i="1"/>
  <c r="D128" i="1"/>
  <c r="E127" i="1"/>
  <c r="D127" i="1"/>
  <c r="D123" i="1" s="1"/>
  <c r="D126" i="1"/>
  <c r="E123" i="1"/>
  <c r="F123" i="1" s="1"/>
  <c r="D122" i="1"/>
  <c r="F119" i="1"/>
  <c r="E116" i="1"/>
  <c r="D116" i="1"/>
  <c r="F116" i="1" s="1"/>
  <c r="F115" i="1"/>
  <c r="E112" i="1"/>
  <c r="D112" i="1"/>
  <c r="F112" i="1" s="1"/>
  <c r="E111" i="1"/>
  <c r="F111" i="1" s="1"/>
  <c r="D111" i="1"/>
  <c r="E110" i="1"/>
  <c r="D110" i="1"/>
  <c r="E109" i="1"/>
  <c r="E108" i="1" s="1"/>
  <c r="F108" i="1" s="1"/>
  <c r="D109" i="1"/>
  <c r="D108" i="1"/>
  <c r="E104" i="1"/>
  <c r="D104" i="1"/>
  <c r="E100" i="1"/>
  <c r="D100" i="1"/>
  <c r="E96" i="1"/>
  <c r="D96" i="1"/>
  <c r="E92" i="1"/>
  <c r="D92" i="1"/>
  <c r="E88" i="1"/>
  <c r="D88" i="1"/>
  <c r="E84" i="1"/>
  <c r="D84" i="1"/>
  <c r="E80" i="1"/>
  <c r="D80" i="1"/>
  <c r="E76" i="1"/>
  <c r="D76" i="1"/>
  <c r="E72" i="1"/>
  <c r="D72" i="1"/>
  <c r="E71" i="1"/>
  <c r="F71" i="1" s="1"/>
  <c r="D71" i="1"/>
  <c r="E70" i="1"/>
  <c r="D70" i="1"/>
  <c r="F70" i="1" s="1"/>
  <c r="E69" i="1"/>
  <c r="D69" i="1"/>
  <c r="D68" i="1" s="1"/>
  <c r="E68" i="1"/>
  <c r="E64" i="1"/>
  <c r="D64" i="1"/>
  <c r="E60" i="1"/>
  <c r="D60" i="1"/>
  <c r="E56" i="1"/>
  <c r="D56" i="1"/>
  <c r="E52" i="1"/>
  <c r="D52" i="1"/>
  <c r="E48" i="1"/>
  <c r="D48" i="1"/>
  <c r="E44" i="1"/>
  <c r="D44" i="1"/>
  <c r="E40" i="1"/>
  <c r="D40" i="1"/>
  <c r="E36" i="1"/>
  <c r="D36" i="1"/>
  <c r="E35" i="1"/>
  <c r="D35" i="1"/>
  <c r="F35" i="1" s="1"/>
  <c r="E34" i="1"/>
  <c r="D34" i="1"/>
  <c r="D30" i="1" s="1"/>
  <c r="E33" i="1"/>
  <c r="D33" i="1"/>
  <c r="D32" i="1" s="1"/>
  <c r="E32" i="1"/>
  <c r="F32" i="1" s="1"/>
  <c r="D31" i="1"/>
  <c r="E30" i="1"/>
  <c r="F30" i="1" s="1"/>
  <c r="E29" i="1"/>
  <c r="E27" i="1"/>
  <c r="F27" i="1" s="1"/>
  <c r="D27" i="1"/>
  <c r="F26" i="1"/>
  <c r="E24" i="1"/>
  <c r="F24" i="1" s="1"/>
  <c r="D24" i="1"/>
  <c r="E23" i="1"/>
  <c r="D23" i="1"/>
  <c r="F23" i="1" s="1"/>
  <c r="D22" i="1"/>
  <c r="F22" i="1" s="1"/>
  <c r="E20" i="1"/>
  <c r="E19" i="1"/>
  <c r="D19" i="1"/>
  <c r="F19" i="1" s="1"/>
  <c r="E18" i="1"/>
  <c r="F18" i="1" s="1"/>
  <c r="D18" i="1"/>
  <c r="D16" i="1"/>
  <c r="E15" i="1"/>
  <c r="F15" i="1" s="1"/>
  <c r="D15" i="1"/>
  <c r="E14" i="1"/>
  <c r="D14" i="1"/>
  <c r="D12" i="1" s="1"/>
  <c r="E12" i="1"/>
  <c r="F12" i="1" s="1"/>
  <c r="E11" i="1"/>
  <c r="D11" i="1"/>
  <c r="D7" i="1" s="1"/>
  <c r="E10" i="1"/>
  <c r="F10" i="1" s="1"/>
  <c r="D10" i="1"/>
  <c r="D8" i="1"/>
  <c r="E7" i="1"/>
  <c r="D6" i="1"/>
  <c r="E5" i="1"/>
  <c r="D5" i="1"/>
  <c r="D4" i="1" l="1"/>
  <c r="F68" i="1"/>
  <c r="F7" i="1"/>
  <c r="F11" i="1"/>
  <c r="F14" i="1"/>
  <c r="E6" i="1"/>
  <c r="E8" i="1"/>
  <c r="F8" i="1" s="1"/>
  <c r="E16" i="1"/>
  <c r="F16" i="1" s="1"/>
  <c r="D20" i="1"/>
  <c r="F20" i="1" s="1"/>
  <c r="D29" i="1"/>
  <c r="D28" i="1" s="1"/>
  <c r="E31" i="1"/>
  <c r="F31" i="1" s="1"/>
  <c r="E126" i="1"/>
  <c r="E122" i="1" s="1"/>
  <c r="F122" i="1" s="1"/>
  <c r="E128" i="1"/>
  <c r="F130" i="1"/>
  <c r="F256" i="1"/>
  <c r="D578" i="1"/>
  <c r="D579" i="1"/>
  <c r="E296" i="1"/>
  <c r="F296" i="1" s="1"/>
  <c r="F328" i="1"/>
  <c r="F428" i="1"/>
  <c r="F564" i="1"/>
  <c r="D140" i="1"/>
  <c r="F140" i="1" s="1"/>
  <c r="F299" i="1"/>
  <c r="D552" i="1"/>
  <c r="F552" i="1" s="1"/>
  <c r="F298" i="1"/>
  <c r="E4" i="1" l="1"/>
  <c r="F4" i="1" s="1"/>
  <c r="F6" i="1"/>
  <c r="E579" i="1"/>
  <c r="F579" i="1" s="1"/>
  <c r="D125" i="1"/>
  <c r="E28" i="1"/>
  <c r="F28" i="1" s="1"/>
  <c r="F128" i="1"/>
  <c r="E125" i="1"/>
  <c r="E578" i="1"/>
  <c r="F578" i="1" s="1"/>
  <c r="D121" i="1" l="1"/>
  <c r="D577" i="1" s="1"/>
  <c r="D576" i="1" s="1"/>
  <c r="D124" i="1"/>
  <c r="D120" i="1" s="1"/>
  <c r="F125" i="1"/>
  <c r="E124" i="1"/>
  <c r="E121" i="1"/>
  <c r="E120" i="1" l="1"/>
  <c r="F120" i="1" s="1"/>
  <c r="F124" i="1"/>
  <c r="F121" i="1"/>
  <c r="E577" i="1"/>
  <c r="F577" i="1" l="1"/>
  <c r="E576" i="1"/>
  <c r="F576" i="1" s="1"/>
</calcChain>
</file>

<file path=xl/sharedStrings.xml><?xml version="1.0" encoding="utf-8"?>
<sst xmlns="http://schemas.openxmlformats.org/spreadsheetml/2006/main" count="748" uniqueCount="144">
  <si>
    <t>Оперативный отчет о реализации муниципальных программ МО "Подпорожский муниципальный район" в 1 полугодии 2015 года</t>
  </si>
  <si>
    <t>№ п/п</t>
  </si>
  <si>
    <t>Наименование муниципальной программы (подпрограммы)</t>
  </si>
  <si>
    <t>План финансирования на 2015 год</t>
  </si>
  <si>
    <t>Фактическое финансирование в 1 полугодии 2015 года</t>
  </si>
  <si>
    <t>% финансирования в 1 полугодии 2015 года</t>
  </si>
  <si>
    <t>Современное образование Подпорожского района</t>
  </si>
  <si>
    <t>всего</t>
  </si>
  <si>
    <t>фб</t>
  </si>
  <si>
    <t>об</t>
  </si>
  <si>
    <t>мб</t>
  </si>
  <si>
    <t>1.1.</t>
  </si>
  <si>
    <t>Подпрограмма 1. «Развитие дошкольного образования детей Подпорожского района»</t>
  </si>
  <si>
    <t>1.2.</t>
  </si>
  <si>
    <t>Подпрограмма 2. «Развитие начального общего, основного общего и среднего общего образования детей Подпорожского района»</t>
  </si>
  <si>
    <t>1.3.</t>
  </si>
  <si>
    <t>Подпрограмма 3. «Развитие дополнительного образования детей Подпорожского района»</t>
  </si>
  <si>
    <t>1.4.</t>
  </si>
  <si>
    <t>Подпрограмма 4. «Развитие системы отдыха, оздоровления, занятости детей, подростков и молодежи»</t>
  </si>
  <si>
    <t>1.5.</t>
  </si>
  <si>
    <t>Подпрограмма 5. «Обеспечение реализации муниципальной программы «Современное образование Подпорожского района» и прочие мероприятия в области образования»</t>
  </si>
  <si>
    <t>Развитие молодежной политики, физической культуры и массового спорта в Подпорожском районе на 2014-2016 годы</t>
  </si>
  <si>
    <t>2.1.</t>
  </si>
  <si>
    <t>Подпрограмма 1 «Развитие молодежной политики в Подпорожском районе на 2014-2016 годы»</t>
  </si>
  <si>
    <t>Основное мероприятие 1.1</t>
  </si>
  <si>
    <t>Основное мероприятие 1.2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</si>
  <si>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</si>
  <si>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</si>
  <si>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</si>
  <si>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</si>
  <si>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</si>
  <si>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Основное мероприятие 1.8</t>
  </si>
  <si>
    <t>2.2.</t>
  </si>
  <si>
    <t>Подпрограмма 2 «Развитие физической культуры  и массового спорта  в Подпорожском районе на 2014-2016 годы»</t>
  </si>
  <si>
    <t>Основное мероприятие 2.1</t>
  </si>
  <si>
    <t>Основное мероприятие 2.2</t>
  </si>
  <si>
    <t>Основное мероприятие 2.3</t>
  </si>
  <si>
    <t>Основное мероприятие 2.4</t>
  </si>
  <si>
    <t>Основное мероприятие 2.5</t>
  </si>
  <si>
    <t>Основное мероприятие 2.6</t>
  </si>
  <si>
    <t>Основное мероприятие 2.7</t>
  </si>
  <si>
    <t>Основное мероприятие 2.8</t>
  </si>
  <si>
    <t>Основное мероприятие 2.9</t>
  </si>
  <si>
    <t>Безопасность Подпорожского муниципального района Ленинградской области на 2014-2016 годы</t>
  </si>
  <si>
    <t>3.1.</t>
  </si>
  <si>
    <t>Подпрограмма 1 "Профилактика правонарушений и террористических угроз в Подпорожском  районе"</t>
  </si>
  <si>
    <t>3.2.</t>
  </si>
  <si>
    <t>Подпрограмма 2 "Предупреждение и ликвидация чрезвычайных ситуаций на территории Подпорожского  района"</t>
  </si>
  <si>
    <t>Экономическое развитие Подпорожского муниципального района на 2014-2016 годы</t>
  </si>
  <si>
    <t>4.1.</t>
  </si>
  <si>
    <t>Подпрограмма 1 "Содействие развитию малого и среднего предпринимательства в Подпорожском муниципальном районе на 2014-2016 годы"</t>
  </si>
  <si>
    <t>Мероприятие 1.1.1</t>
  </si>
  <si>
    <t>Мероприятие 1.1.2</t>
  </si>
  <si>
    <t>Мероприятие 1.2.1</t>
  </si>
  <si>
    <t>Мероприятие 1.2.2</t>
  </si>
  <si>
    <t>Мероприятие 1.2.3</t>
  </si>
  <si>
    <t>Мероприятие 1.2.4</t>
  </si>
  <si>
    <t>Мероприятие 1.2.5</t>
  </si>
  <si>
    <t>Мероприятие 1.2.6</t>
  </si>
  <si>
    <t>Мероприятие 1.3.1</t>
  </si>
  <si>
    <t>Мероприятие 1.3.2</t>
  </si>
  <si>
    <t>Мероприятие 1.4.1</t>
  </si>
  <si>
    <t>Мероприятие 1.4.2</t>
  </si>
  <si>
    <t>Мероприятие 1.6.1</t>
  </si>
  <si>
    <t>Мероприятие 1.6.2</t>
  </si>
  <si>
    <t>Мероприятие 1.6.3</t>
  </si>
  <si>
    <t>4.2.</t>
  </si>
  <si>
    <t>Подпрограмма 2 "Развитие туризма в Подпорожском муниципальном районе на 2014-2016 годы"</t>
  </si>
  <si>
    <t>Мероприятие 2.1.1</t>
  </si>
  <si>
    <t>Мероприятие 2.1.2</t>
  </si>
  <si>
    <t>Мероприятие 2.2.1</t>
  </si>
  <si>
    <t>Мероприятие 2.2.2</t>
  </si>
  <si>
    <t>Мероприятие 2.2.3</t>
  </si>
  <si>
    <t>4.3.</t>
  </si>
  <si>
    <t>Подпрограмма 3 "Развитие сельского хозяйства Подпорожского муниципального района на 2014-2016 годы"</t>
  </si>
  <si>
    <t>Основное мероприятие 3.1</t>
  </si>
  <si>
    <t>Основное мероприятие 3.2</t>
  </si>
  <si>
    <t>Основное мероприятие 3.3</t>
  </si>
  <si>
    <t>4.4.</t>
  </si>
  <si>
    <t>Подпрограмма 4 "Организация транспортного обслуживания населения между поселениями в границах Подпорожского муниципального района на 2014-2016 годы"</t>
  </si>
  <si>
    <t>Мероприятие 3.1.1</t>
  </si>
  <si>
    <t>Мероприятие 3.1.2</t>
  </si>
  <si>
    <t>Управление муниципальными финансами и муниципальным долгом муниципального образования «Подпорожский муниципальный район» на 2014-2016 годы</t>
  </si>
  <si>
    <t>5.1.</t>
  </si>
  <si>
    <t>Подпрограмма 1 "Межбюджетные отношения в муниципальном образовании «Подпорожский муниципальный район Ленинградской области"</t>
  </si>
  <si>
    <t>5.2.</t>
  </si>
  <si>
    <t>Подпрограмма 2 "Управление муниципальным долгом муниципального образования «Подпорожский муниципальный район Ленинградской области"</t>
  </si>
  <si>
    <t>5.3.</t>
  </si>
  <si>
    <t>Подпрограмма 3 "Развитие и поддержка информационных технологий, обеспечивающих бюджетный процесс"</t>
  </si>
  <si>
    <t>Развитие муниципальной службы в Подпорожском районе Ленинградской области  на 2015-2017 годы</t>
  </si>
  <si>
    <t>Основное мероприятие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</si>
  <si>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</si>
  <si>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</si>
  <si>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</si>
  <si>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</si>
  <si>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</si>
  <si>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Социальная поддержка отдельных категорий граждан в Подпорожском муници-пальном  районе на 2015-2017 годы</t>
  </si>
  <si>
    <t>7.1.</t>
  </si>
  <si>
    <t>Подпрограмма 1 "Развитие мер социальной поддержки отдельных категорий граждан на 2015-2017 годы"</t>
  </si>
  <si>
    <t>Мероприятие 1.1.3</t>
  </si>
  <si>
    <t>Мероприятие 1.1.4</t>
  </si>
  <si>
    <t>Мероприятие 1.1.5</t>
  </si>
  <si>
    <t>Мероприятие 1.1.6</t>
  </si>
  <si>
    <t>Мероприятие 1.1.7</t>
  </si>
  <si>
    <t>Мероприятие 1.1.8</t>
  </si>
  <si>
    <t>Мероприятие 1.1.9</t>
  </si>
  <si>
    <t>Мероприятие 1.1.10</t>
  </si>
  <si>
    <t>Мероприятие 1.1.11</t>
  </si>
  <si>
    <t>Мероприятие 1.1.12</t>
  </si>
  <si>
    <t>7.2.</t>
  </si>
  <si>
    <t>Подпрограмма 2 "Модернизация и развитие социального обслуживания населения на 2015-2017 годы"</t>
  </si>
  <si>
    <t>7.3.</t>
  </si>
  <si>
    <t>Подпрограмма 3 "Совершенствование социальной поддержки семьи и детей на 2015-2017 годы"</t>
  </si>
  <si>
    <t>Мероприятие 3.1.3</t>
  </si>
  <si>
    <t>Мероприятие 3.1.4</t>
  </si>
  <si>
    <t>Мероприятие 3.1.5</t>
  </si>
  <si>
    <t>Мероприятие 3.1.6</t>
  </si>
  <si>
    <t>Мероприятие 3.1.7</t>
  </si>
  <si>
    <t>Мероприятие 3.1.8</t>
  </si>
  <si>
    <t>Мероприятие 3.1.9</t>
  </si>
  <si>
    <t>Мероприятие 3.1.10</t>
  </si>
  <si>
    <t>Мероприятие 3.1.11</t>
  </si>
  <si>
    <t>Мероприятие 3.1.12</t>
  </si>
  <si>
    <t>Мероприятие 3.1.13</t>
  </si>
  <si>
    <t>Мероприятие 3.1.14</t>
  </si>
  <si>
    <t>Мероприятие 3.1.15</t>
  </si>
  <si>
    <t>7.4.</t>
  </si>
  <si>
    <t>Подпрограмма 4 "Обеспечение реализации муниципальной программы на 2015-2017 годы"</t>
  </si>
  <si>
    <t>Основное мероприятие 4.1</t>
  </si>
  <si>
    <t>7.5.</t>
  </si>
  <si>
    <t>Подпрограмма 5 "Социальная поддержка граждан пожилого возраста Подпорожского муниципального района на 2015-2017 годы"</t>
  </si>
  <si>
    <t>Основное мероприятие 5.1</t>
  </si>
  <si>
    <t>Основное мероприятие 5.2</t>
  </si>
  <si>
    <t>Основное мероприятие 5.3</t>
  </si>
  <si>
    <t>Основное мероприятие 5.4</t>
  </si>
  <si>
    <t>Основное мероприятие 5.5</t>
  </si>
  <si>
    <t>Основное мероприятие 5.6</t>
  </si>
  <si>
    <t>Основное мероприятие 5.7</t>
  </si>
  <si>
    <t>7.6.</t>
  </si>
  <si>
    <t>Подпрограмма 6 "Формирование доступной среды жизнедеятельности для инвалидов в Подпорожском муниципальном районе на 2015 год"</t>
  </si>
  <si>
    <t>Основное мероприятие 6.1</t>
  </si>
  <si>
    <t>Основное мероприятие 6.2</t>
  </si>
  <si>
    <t>Управление муниципальной собственностью и земельными ресурсами МО «Подпорожский муниципальный район» на 2015-2017 годы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</si>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</sst>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9"/>
  <sheetViews>
    <sheetView tabSelected="1" workbookViewId="0">
      <selection activeCell="E3" sqref="E3"/>
    </sheetView>
  </sheetViews>
  <sheetFormatPr defaultRowHeight="15" x14ac:dyDescent="0.25"/>
  <cols>
    <col min="2" max="2" width="40.140625" customWidth="1"/>
    <col min="3" max="3" width="10" customWidth="1"/>
    <col min="4" max="4" width="16.140625" customWidth="1"/>
    <col min="5" max="5" width="15.42578125" customWidth="1"/>
    <col min="6" max="6" width="15.5703125" customWidth="1"/>
  </cols>
  <sheetData>
    <row r="1" spans="1:6" ht="45.75" customHeight="1" x14ac:dyDescent="0.25">
      <c r="A1" s="1" t="s">
        <v>0</v>
      </c>
      <c r="B1" s="1"/>
      <c r="C1" s="1"/>
      <c r="D1" s="1"/>
      <c r="E1" s="1"/>
      <c r="F1" s="1"/>
    </row>
    <row r="3" spans="1:6" ht="60" x14ac:dyDescent="0.25">
      <c r="A3" s="2" t="s">
        <v>1</v>
      </c>
      <c r="B3" s="2" t="s">
        <v>2</v>
      </c>
      <c r="C3" s="2"/>
      <c r="D3" s="2" t="s">
        <v>3</v>
      </c>
      <c r="E3" s="2" t="s">
        <v>4</v>
      </c>
      <c r="F3" s="2" t="s">
        <v>5</v>
      </c>
    </row>
    <row r="4" spans="1:6" ht="26.25" customHeight="1" x14ac:dyDescent="0.25">
      <c r="A4" s="3">
        <v>1</v>
      </c>
      <c r="B4" s="4" t="s">
        <v>6</v>
      </c>
      <c r="C4" s="5" t="s">
        <v>7</v>
      </c>
      <c r="D4" s="6">
        <f>SUM(D5:D7)</f>
        <v>844038.95700000005</v>
      </c>
      <c r="E4" s="6">
        <f>SUM(E5:E7)</f>
        <v>316213.99599999998</v>
      </c>
      <c r="F4" s="6">
        <f>E4/D4*100</f>
        <v>37.464384004730242</v>
      </c>
    </row>
    <row r="5" spans="1:6" ht="19.5" customHeight="1" x14ac:dyDescent="0.25">
      <c r="A5" s="7"/>
      <c r="B5" s="8"/>
      <c r="C5" s="5" t="s">
        <v>8</v>
      </c>
      <c r="D5" s="9">
        <f t="shared" ref="D5:E7" si="0">SUM(D9+D13+D17+D21+D25)</f>
        <v>0</v>
      </c>
      <c r="E5" s="9">
        <f t="shared" si="0"/>
        <v>0</v>
      </c>
      <c r="F5" s="9"/>
    </row>
    <row r="6" spans="1:6" ht="19.5" customHeight="1" x14ac:dyDescent="0.25">
      <c r="A6" s="7"/>
      <c r="B6" s="8"/>
      <c r="C6" s="5" t="s">
        <v>9</v>
      </c>
      <c r="D6" s="9">
        <f t="shared" si="0"/>
        <v>550808.95700000005</v>
      </c>
      <c r="E6" s="9">
        <f t="shared" si="0"/>
        <v>204621.359</v>
      </c>
      <c r="F6" s="9">
        <f t="shared" ref="F6:F272" si="1">E6/D6*100</f>
        <v>37.149243199398441</v>
      </c>
    </row>
    <row r="7" spans="1:6" ht="19.5" customHeight="1" x14ac:dyDescent="0.25">
      <c r="A7" s="10"/>
      <c r="B7" s="11"/>
      <c r="C7" s="5" t="s">
        <v>10</v>
      </c>
      <c r="D7" s="9">
        <f t="shared" si="0"/>
        <v>293230</v>
      </c>
      <c r="E7" s="9">
        <f t="shared" si="0"/>
        <v>111592.637</v>
      </c>
      <c r="F7" s="9">
        <f t="shared" si="1"/>
        <v>38.056350646250387</v>
      </c>
    </row>
    <row r="8" spans="1:6" ht="25.5" customHeight="1" x14ac:dyDescent="0.25">
      <c r="A8" s="12" t="s">
        <v>11</v>
      </c>
      <c r="B8" s="13" t="s">
        <v>12</v>
      </c>
      <c r="C8" s="14" t="s">
        <v>7</v>
      </c>
      <c r="D8" s="15">
        <f>SUM(D9:D11)</f>
        <v>200421.16</v>
      </c>
      <c r="E8" s="15">
        <f>SUM(E9:E11)</f>
        <v>89635.549999999988</v>
      </c>
      <c r="F8" s="6">
        <f t="shared" si="1"/>
        <v>44.723596051434882</v>
      </c>
    </row>
    <row r="9" spans="1:6" ht="19.5" customHeight="1" x14ac:dyDescent="0.25">
      <c r="A9" s="16"/>
      <c r="B9" s="17"/>
      <c r="C9" s="14" t="s">
        <v>8</v>
      </c>
      <c r="D9" s="18"/>
      <c r="E9" s="18"/>
      <c r="F9" s="18"/>
    </row>
    <row r="10" spans="1:6" ht="19.5" customHeight="1" x14ac:dyDescent="0.25">
      <c r="A10" s="16"/>
      <c r="B10" s="17"/>
      <c r="C10" s="14" t="s">
        <v>9</v>
      </c>
      <c r="D10" s="18">
        <f>1018.5+418.6+80019.4+297.3+4986.5+2275</f>
        <v>89015.3</v>
      </c>
      <c r="E10" s="18">
        <f>46028.943+488.58+799.547+1156.197</f>
        <v>48473.267</v>
      </c>
      <c r="F10" s="18">
        <f t="shared" si="1"/>
        <v>54.454983581474195</v>
      </c>
    </row>
    <row r="11" spans="1:6" ht="19.5" customHeight="1" x14ac:dyDescent="0.25">
      <c r="A11" s="19"/>
      <c r="B11" s="20"/>
      <c r="C11" s="14" t="s">
        <v>10</v>
      </c>
      <c r="D11" s="18">
        <f>102660.5+3746.7+1696+1689.8+1571+41.86</f>
        <v>111405.86</v>
      </c>
      <c r="E11" s="18">
        <f>38513.452+131.4+2517.431</f>
        <v>41162.282999999996</v>
      </c>
      <c r="F11" s="18">
        <f t="shared" si="1"/>
        <v>36.94804115331096</v>
      </c>
    </row>
    <row r="12" spans="1:6" ht="30.75" customHeight="1" x14ac:dyDescent="0.25">
      <c r="A12" s="12" t="s">
        <v>13</v>
      </c>
      <c r="B12" s="13" t="s">
        <v>14</v>
      </c>
      <c r="C12" s="14" t="s">
        <v>7</v>
      </c>
      <c r="D12" s="15">
        <f>SUM(D13:D15)</f>
        <v>542960.6</v>
      </c>
      <c r="E12" s="15">
        <f>SUM(E13:E15)</f>
        <v>184606.49</v>
      </c>
      <c r="F12" s="6">
        <f t="shared" si="1"/>
        <v>33.999979004001396</v>
      </c>
    </row>
    <row r="13" spans="1:6" ht="15.75" x14ac:dyDescent="0.25">
      <c r="A13" s="16"/>
      <c r="B13" s="17"/>
      <c r="C13" s="14" t="s">
        <v>8</v>
      </c>
      <c r="D13" s="18"/>
      <c r="E13" s="18"/>
      <c r="F13" s="18"/>
    </row>
    <row r="14" spans="1:6" ht="15.75" x14ac:dyDescent="0.25">
      <c r="A14" s="16"/>
      <c r="B14" s="17"/>
      <c r="C14" s="14" t="s">
        <v>9</v>
      </c>
      <c r="D14" s="18">
        <f>981.39+4012.07+291684+146294.8+1132.6+11000</f>
        <v>455104.86</v>
      </c>
      <c r="E14" s="18">
        <f>159.666+4.66+77358.87+77443.484+79.833</f>
        <v>155046.51300000001</v>
      </c>
      <c r="F14" s="18">
        <f t="shared" si="1"/>
        <v>34.068305269251574</v>
      </c>
    </row>
    <row r="15" spans="1:6" ht="15.75" x14ac:dyDescent="0.25">
      <c r="A15" s="19"/>
      <c r="B15" s="20"/>
      <c r="C15" s="14" t="s">
        <v>10</v>
      </c>
      <c r="D15" s="18">
        <f>44044.94+603.3+4036.4+10330.2+155.9+13442.3+15012.7+230</f>
        <v>87855.74</v>
      </c>
      <c r="E15" s="18">
        <f>22844.806+2327.729+52.97+116.764+4170.108+47.6</f>
        <v>29559.976999999999</v>
      </c>
      <c r="F15" s="18">
        <f t="shared" si="1"/>
        <v>33.646039518874915</v>
      </c>
    </row>
    <row r="16" spans="1:6" ht="31.5" customHeight="1" x14ac:dyDescent="0.25">
      <c r="A16" s="12" t="s">
        <v>15</v>
      </c>
      <c r="B16" s="13" t="s">
        <v>16</v>
      </c>
      <c r="C16" s="14" t="s">
        <v>7</v>
      </c>
      <c r="D16" s="15">
        <f>SUM(D17:D19)</f>
        <v>56170.3</v>
      </c>
      <c r="E16" s="15">
        <f>SUM(E17:E19)</f>
        <v>27036.414000000001</v>
      </c>
      <c r="F16" s="6">
        <f t="shared" si="1"/>
        <v>48.132935020820611</v>
      </c>
    </row>
    <row r="17" spans="1:6" ht="15.75" x14ac:dyDescent="0.25">
      <c r="A17" s="16"/>
      <c r="B17" s="17"/>
      <c r="C17" s="14" t="s">
        <v>8</v>
      </c>
      <c r="D17" s="18"/>
      <c r="E17" s="18"/>
      <c r="F17" s="6"/>
    </row>
    <row r="18" spans="1:6" ht="15.75" x14ac:dyDescent="0.25">
      <c r="A18" s="16"/>
      <c r="B18" s="17"/>
      <c r="C18" s="14" t="s">
        <v>9</v>
      </c>
      <c r="D18" s="18">
        <f>495.4+350</f>
        <v>845.4</v>
      </c>
      <c r="E18" s="18">
        <f>350</f>
        <v>350</v>
      </c>
      <c r="F18" s="18">
        <f t="shared" si="1"/>
        <v>41.400520463685829</v>
      </c>
    </row>
    <row r="19" spans="1:6" ht="15.75" x14ac:dyDescent="0.25">
      <c r="A19" s="19"/>
      <c r="B19" s="20"/>
      <c r="C19" s="14" t="s">
        <v>10</v>
      </c>
      <c r="D19" s="18">
        <f>55139.9+185</f>
        <v>55324.9</v>
      </c>
      <c r="E19" s="18">
        <f>26533.141+153.273</f>
        <v>26686.414000000001</v>
      </c>
      <c r="F19" s="18">
        <f t="shared" si="1"/>
        <v>48.235810638609379</v>
      </c>
    </row>
    <row r="20" spans="1:6" ht="26.25" customHeight="1" x14ac:dyDescent="0.25">
      <c r="A20" s="12" t="s">
        <v>17</v>
      </c>
      <c r="B20" s="13" t="s">
        <v>18</v>
      </c>
      <c r="C20" s="14" t="s">
        <v>7</v>
      </c>
      <c r="D20" s="15">
        <f>SUM(D21:D23)</f>
        <v>7150.1970000000001</v>
      </c>
      <c r="E20" s="15">
        <f>SUM(E21:E23)</f>
        <v>259.89699999999999</v>
      </c>
      <c r="F20" s="6">
        <f t="shared" si="1"/>
        <v>3.6348229286549723</v>
      </c>
    </row>
    <row r="21" spans="1:6" ht="15.75" x14ac:dyDescent="0.25">
      <c r="A21" s="16"/>
      <c r="B21" s="17"/>
      <c r="C21" s="14" t="s">
        <v>8</v>
      </c>
      <c r="D21" s="18"/>
      <c r="E21" s="18"/>
      <c r="F21" s="6"/>
    </row>
    <row r="22" spans="1:6" ht="15.75" x14ac:dyDescent="0.25">
      <c r="A22" s="16"/>
      <c r="B22" s="17"/>
      <c r="C22" s="14" t="s">
        <v>9</v>
      </c>
      <c r="D22" s="18">
        <f>3998.197</f>
        <v>3998.1970000000001</v>
      </c>
      <c r="E22" s="18">
        <v>138.321</v>
      </c>
      <c r="F22" s="18">
        <f t="shared" si="1"/>
        <v>3.4595844076717577</v>
      </c>
    </row>
    <row r="23" spans="1:6" ht="15.75" x14ac:dyDescent="0.25">
      <c r="A23" s="19"/>
      <c r="B23" s="20"/>
      <c r="C23" s="14" t="s">
        <v>10</v>
      </c>
      <c r="D23" s="18">
        <f>2850+302</f>
        <v>3152</v>
      </c>
      <c r="E23" s="18">
        <f>121.576</f>
        <v>121.57599999999999</v>
      </c>
      <c r="F23" s="18">
        <f t="shared" si="1"/>
        <v>3.857106598984771</v>
      </c>
    </row>
    <row r="24" spans="1:6" ht="27" customHeight="1" x14ac:dyDescent="0.25">
      <c r="A24" s="12" t="s">
        <v>19</v>
      </c>
      <c r="B24" s="13" t="s">
        <v>20</v>
      </c>
      <c r="C24" s="14" t="s">
        <v>7</v>
      </c>
      <c r="D24" s="15">
        <f>SUM(D25:D27)</f>
        <v>37336.699999999997</v>
      </c>
      <c r="E24" s="15">
        <f>SUM(E25:E27)</f>
        <v>14675.645</v>
      </c>
      <c r="F24" s="6">
        <f t="shared" si="1"/>
        <v>39.306218814196228</v>
      </c>
    </row>
    <row r="25" spans="1:6" ht="15.75" x14ac:dyDescent="0.25">
      <c r="A25" s="16"/>
      <c r="B25" s="17"/>
      <c r="C25" s="14" t="s">
        <v>8</v>
      </c>
      <c r="D25" s="18"/>
      <c r="E25" s="18"/>
      <c r="F25" s="6"/>
    </row>
    <row r="26" spans="1:6" ht="15.75" x14ac:dyDescent="0.25">
      <c r="A26" s="16"/>
      <c r="B26" s="17"/>
      <c r="C26" s="14" t="s">
        <v>9</v>
      </c>
      <c r="D26" s="18">
        <v>1845.2</v>
      </c>
      <c r="E26" s="18">
        <v>613.25800000000004</v>
      </c>
      <c r="F26" s="18">
        <f t="shared" si="1"/>
        <v>33.235313245176677</v>
      </c>
    </row>
    <row r="27" spans="1:6" ht="15.75" x14ac:dyDescent="0.25">
      <c r="A27" s="19"/>
      <c r="B27" s="20"/>
      <c r="C27" s="14" t="s">
        <v>10</v>
      </c>
      <c r="D27" s="18">
        <f>30139.3+3162.2+690+1500</f>
        <v>35491.5</v>
      </c>
      <c r="E27" s="18">
        <f>11600.739+1183.016+283.119+995.513</f>
        <v>14062.387000000001</v>
      </c>
      <c r="F27" s="18">
        <f t="shared" si="1"/>
        <v>39.621844667032953</v>
      </c>
    </row>
    <row r="28" spans="1:6" ht="30" customHeight="1" x14ac:dyDescent="0.25">
      <c r="A28" s="3">
        <v>2</v>
      </c>
      <c r="B28" s="4" t="s">
        <v>21</v>
      </c>
      <c r="C28" s="5" t="s">
        <v>7</v>
      </c>
      <c r="D28" s="6">
        <f>SUM(D29:D31)</f>
        <v>10685</v>
      </c>
      <c r="E28" s="6">
        <f>SUM(E29:E31)</f>
        <v>3789.54</v>
      </c>
      <c r="F28" s="6">
        <f t="shared" si="1"/>
        <v>35.465980346279828</v>
      </c>
    </row>
    <row r="29" spans="1:6" ht="15.75" x14ac:dyDescent="0.25">
      <c r="A29" s="7"/>
      <c r="B29" s="8"/>
      <c r="C29" s="5" t="s">
        <v>8</v>
      </c>
      <c r="D29" s="9">
        <f t="shared" ref="D29:E31" si="2">SUM(D33+D69)</f>
        <v>0</v>
      </c>
      <c r="E29" s="9">
        <f t="shared" si="2"/>
        <v>0</v>
      </c>
      <c r="F29" s="9"/>
    </row>
    <row r="30" spans="1:6" ht="15.75" x14ac:dyDescent="0.25">
      <c r="A30" s="7"/>
      <c r="B30" s="8"/>
      <c r="C30" s="5" t="s">
        <v>9</v>
      </c>
      <c r="D30" s="9">
        <f t="shared" si="2"/>
        <v>2900</v>
      </c>
      <c r="E30" s="9">
        <f t="shared" si="2"/>
        <v>0</v>
      </c>
      <c r="F30" s="9">
        <f t="shared" si="1"/>
        <v>0</v>
      </c>
    </row>
    <row r="31" spans="1:6" ht="15.75" x14ac:dyDescent="0.25">
      <c r="A31" s="10"/>
      <c r="B31" s="11"/>
      <c r="C31" s="5" t="s">
        <v>10</v>
      </c>
      <c r="D31" s="9">
        <f t="shared" si="2"/>
        <v>7785</v>
      </c>
      <c r="E31" s="9">
        <f t="shared" si="2"/>
        <v>3789.54</v>
      </c>
      <c r="F31" s="9">
        <f t="shared" si="1"/>
        <v>48.677456647398841</v>
      </c>
    </row>
    <row r="32" spans="1:6" ht="30.75" customHeight="1" x14ac:dyDescent="0.25">
      <c r="A32" s="12" t="s">
        <v>22</v>
      </c>
      <c r="B32" s="13" t="s">
        <v>23</v>
      </c>
      <c r="C32" s="14" t="s">
        <v>7</v>
      </c>
      <c r="D32" s="15">
        <f>SUM(D33:D35)</f>
        <v>650</v>
      </c>
      <c r="E32" s="15">
        <f>SUM(E33:E35)</f>
        <v>381.29999999999995</v>
      </c>
      <c r="F32" s="15">
        <f t="shared" si="1"/>
        <v>58.661538461538456</v>
      </c>
    </row>
    <row r="33" spans="1:6" ht="15.75" x14ac:dyDescent="0.25">
      <c r="A33" s="16"/>
      <c r="B33" s="17"/>
      <c r="C33" s="14" t="s">
        <v>8</v>
      </c>
      <c r="D33" s="18">
        <f>SUM(D37+D41+D45+D49+D53+D57+D61+D65+D69)</f>
        <v>0</v>
      </c>
      <c r="E33" s="18">
        <f>SUM(E37+E41+E45+E49+E53+E57+E61+E65+E69)</f>
        <v>0</v>
      </c>
      <c r="F33" s="18"/>
    </row>
    <row r="34" spans="1:6" ht="15.75" x14ac:dyDescent="0.25">
      <c r="A34" s="16"/>
      <c r="B34" s="17"/>
      <c r="C34" s="14" t="s">
        <v>9</v>
      </c>
      <c r="D34" s="18">
        <f>SUM(D38+D42+D46+D50+D54+D58+D62+D66)</f>
        <v>0</v>
      </c>
      <c r="E34" s="18">
        <f t="shared" ref="E34" si="3">SUM(E38+E42+E46+E50+E54+E58+E62+E66+E70)</f>
        <v>0</v>
      </c>
      <c r="F34" s="18"/>
    </row>
    <row r="35" spans="1:6" ht="15.75" x14ac:dyDescent="0.25">
      <c r="A35" s="19"/>
      <c r="B35" s="20"/>
      <c r="C35" s="14" t="s">
        <v>10</v>
      </c>
      <c r="D35" s="18">
        <f>SUM(D39+D43+D47+D51+D55+D59+D63+D67)</f>
        <v>650</v>
      </c>
      <c r="E35" s="18">
        <f>SUM(E39+E43+E47+E51+E55+E59+E63+E67)</f>
        <v>381.29999999999995</v>
      </c>
      <c r="F35" s="18">
        <f t="shared" si="1"/>
        <v>58.661538461538456</v>
      </c>
    </row>
    <row r="36" spans="1:6" ht="15.75" hidden="1" x14ac:dyDescent="0.25">
      <c r="A36" s="3"/>
      <c r="B36" s="21" t="s">
        <v>24</v>
      </c>
      <c r="C36" s="14" t="s">
        <v>7</v>
      </c>
      <c r="D36" s="18">
        <f>SUM(D37:D39)</f>
        <v>10</v>
      </c>
      <c r="E36" s="18">
        <f>SUM(E37:E39)</f>
        <v>9.6999999999999993</v>
      </c>
      <c r="F36" s="18"/>
    </row>
    <row r="37" spans="1:6" ht="15.75" hidden="1" x14ac:dyDescent="0.25">
      <c r="A37" s="7"/>
      <c r="B37" s="21"/>
      <c r="C37" s="14" t="s">
        <v>8</v>
      </c>
      <c r="D37" s="18"/>
      <c r="E37" s="18"/>
      <c r="F37" s="18"/>
    </row>
    <row r="38" spans="1:6" ht="15.75" hidden="1" x14ac:dyDescent="0.25">
      <c r="A38" s="7"/>
      <c r="B38" s="21"/>
      <c r="C38" s="14" t="s">
        <v>9</v>
      </c>
      <c r="D38" s="18"/>
      <c r="E38" s="18"/>
      <c r="F38" s="18"/>
    </row>
    <row r="39" spans="1:6" ht="15.75" hidden="1" x14ac:dyDescent="0.25">
      <c r="A39" s="10"/>
      <c r="B39" s="21"/>
      <c r="C39" s="14" t="s">
        <v>10</v>
      </c>
      <c r="D39" s="18">
        <v>10</v>
      </c>
      <c r="E39" s="18">
        <v>9.6999999999999993</v>
      </c>
      <c r="F39" s="18"/>
    </row>
    <row r="40" spans="1:6" ht="15.75" hidden="1" x14ac:dyDescent="0.25">
      <c r="A40" s="3"/>
      <c r="B40" s="21" t="s">
        <v>25</v>
      </c>
      <c r="C40" s="14" t="s">
        <v>7</v>
      </c>
      <c r="D40" s="18">
        <f>SUM(D41:D43)</f>
        <v>112</v>
      </c>
      <c r="E40" s="18">
        <f>SUM(E41:E43)</f>
        <v>102.9</v>
      </c>
      <c r="F40" s="18"/>
    </row>
    <row r="41" spans="1:6" ht="15.75" hidden="1" x14ac:dyDescent="0.25">
      <c r="A41" s="7"/>
      <c r="B41" s="21"/>
      <c r="C41" s="14" t="s">
        <v>8</v>
      </c>
      <c r="D41" s="18"/>
      <c r="E41" s="18"/>
      <c r="F41" s="18"/>
    </row>
    <row r="42" spans="1:6" ht="15.75" hidden="1" x14ac:dyDescent="0.25">
      <c r="A42" s="7"/>
      <c r="B42" s="21"/>
      <c r="C42" s="14" t="s">
        <v>9</v>
      </c>
      <c r="D42" s="18"/>
      <c r="E42" s="18"/>
      <c r="F42" s="18"/>
    </row>
    <row r="43" spans="1:6" ht="15.75" hidden="1" x14ac:dyDescent="0.25">
      <c r="A43" s="10"/>
      <c r="B43" s="21"/>
      <c r="C43" s="14" t="s">
        <v>10</v>
      </c>
      <c r="D43" s="18">
        <v>112</v>
      </c>
      <c r="E43" s="18">
        <v>102.9</v>
      </c>
      <c r="F43" s="18"/>
    </row>
    <row r="44" spans="1:6" ht="15.75" hidden="1" x14ac:dyDescent="0.25">
      <c r="A44" s="3"/>
      <c r="B44" s="21" t="s">
        <v>26</v>
      </c>
      <c r="C44" s="14" t="s">
        <v>7</v>
      </c>
      <c r="D44" s="18">
        <f>SUM(D45:D47)</f>
        <v>20</v>
      </c>
      <c r="E44" s="18">
        <f>SUM(E45:E47)</f>
        <v>66.099999999999994</v>
      </c>
      <c r="F44" s="18"/>
    </row>
    <row r="45" spans="1:6" ht="15.75" hidden="1" x14ac:dyDescent="0.25">
      <c r="A45" s="7"/>
      <c r="B45" s="21"/>
      <c r="C45" s="14" t="s">
        <v>8</v>
      </c>
      <c r="D45" s="18"/>
      <c r="E45" s="18"/>
      <c r="F45" s="18"/>
    </row>
    <row r="46" spans="1:6" ht="15.75" hidden="1" x14ac:dyDescent="0.25">
      <c r="A46" s="7"/>
      <c r="B46" s="21"/>
      <c r="C46" s="14" t="s">
        <v>9</v>
      </c>
      <c r="D46" s="18"/>
      <c r="E46" s="18"/>
      <c r="F46" s="18"/>
    </row>
    <row r="47" spans="1:6" ht="15.75" hidden="1" x14ac:dyDescent="0.25">
      <c r="A47" s="10"/>
      <c r="B47" s="21"/>
      <c r="C47" s="14" t="s">
        <v>10</v>
      </c>
      <c r="D47" s="18">
        <v>20</v>
      </c>
      <c r="E47" s="18">
        <v>66.099999999999994</v>
      </c>
      <c r="F47" s="18"/>
    </row>
    <row r="48" spans="1:6" ht="15.75" hidden="1" x14ac:dyDescent="0.25">
      <c r="A48" s="3"/>
      <c r="B48" s="21" t="s">
        <v>27</v>
      </c>
      <c r="C48" s="14" t="s">
        <v>7</v>
      </c>
      <c r="D48" s="18">
        <f>SUM(D49:D51)</f>
        <v>118</v>
      </c>
      <c r="E48" s="18">
        <f>SUM(E49:E51)</f>
        <v>68.2</v>
      </c>
      <c r="F48" s="18"/>
    </row>
    <row r="49" spans="1:6" ht="15.75" hidden="1" x14ac:dyDescent="0.25">
      <c r="A49" s="7"/>
      <c r="B49" s="21"/>
      <c r="C49" s="14" t="s">
        <v>8</v>
      </c>
      <c r="D49" s="18"/>
      <c r="E49" s="18"/>
      <c r="F49" s="18"/>
    </row>
    <row r="50" spans="1:6" ht="15.75" hidden="1" x14ac:dyDescent="0.25">
      <c r="A50" s="7"/>
      <c r="B50" s="21"/>
      <c r="C50" s="14" t="s">
        <v>9</v>
      </c>
      <c r="D50" s="18"/>
      <c r="E50" s="18"/>
      <c r="F50" s="18"/>
    </row>
    <row r="51" spans="1:6" ht="15.75" hidden="1" x14ac:dyDescent="0.25">
      <c r="A51" s="10"/>
      <c r="B51" s="21"/>
      <c r="C51" s="14" t="s">
        <v>10</v>
      </c>
      <c r="D51" s="18">
        <v>118</v>
      </c>
      <c r="E51" s="18">
        <v>68.2</v>
      </c>
      <c r="F51" s="18"/>
    </row>
    <row r="52" spans="1:6" ht="15.75" hidden="1" x14ac:dyDescent="0.25">
      <c r="A52" s="3"/>
      <c r="B52" s="21" t="s">
        <v>28</v>
      </c>
      <c r="C52" s="14" t="s">
        <v>7</v>
      </c>
      <c r="D52" s="18">
        <f>SUM(D53:D55)</f>
        <v>325</v>
      </c>
      <c r="E52" s="18">
        <f>SUM(E53:E55)</f>
        <v>124.4</v>
      </c>
      <c r="F52" s="18"/>
    </row>
    <row r="53" spans="1:6" ht="15.75" hidden="1" x14ac:dyDescent="0.25">
      <c r="A53" s="7"/>
      <c r="B53" s="21"/>
      <c r="C53" s="14" t="s">
        <v>8</v>
      </c>
      <c r="D53" s="18"/>
      <c r="E53" s="18"/>
      <c r="F53" s="18"/>
    </row>
    <row r="54" spans="1:6" ht="15.75" hidden="1" x14ac:dyDescent="0.25">
      <c r="A54" s="7"/>
      <c r="B54" s="21"/>
      <c r="C54" s="14" t="s">
        <v>9</v>
      </c>
      <c r="D54" s="18"/>
      <c r="E54" s="18"/>
      <c r="F54" s="18"/>
    </row>
    <row r="55" spans="1:6" ht="15.75" hidden="1" x14ac:dyDescent="0.25">
      <c r="A55" s="10"/>
      <c r="B55" s="21"/>
      <c r="C55" s="14" t="s">
        <v>10</v>
      </c>
      <c r="D55" s="18">
        <v>325</v>
      </c>
      <c r="E55" s="18">
        <v>124.4</v>
      </c>
      <c r="F55" s="18"/>
    </row>
    <row r="56" spans="1:6" ht="15.75" hidden="1" x14ac:dyDescent="0.25">
      <c r="A56" s="3"/>
      <c r="B56" s="21" t="s">
        <v>29</v>
      </c>
      <c r="C56" s="14" t="s">
        <v>7</v>
      </c>
      <c r="D56" s="18">
        <f>SUM(D57:D59)</f>
        <v>10</v>
      </c>
      <c r="E56" s="18">
        <f>SUM(E57:E59)</f>
        <v>10</v>
      </c>
      <c r="F56" s="18"/>
    </row>
    <row r="57" spans="1:6" ht="15.75" hidden="1" x14ac:dyDescent="0.25">
      <c r="A57" s="7"/>
      <c r="B57" s="21"/>
      <c r="C57" s="14" t="s">
        <v>8</v>
      </c>
      <c r="D57" s="18"/>
      <c r="E57" s="18"/>
      <c r="F57" s="18"/>
    </row>
    <row r="58" spans="1:6" ht="15.75" hidden="1" x14ac:dyDescent="0.25">
      <c r="A58" s="7"/>
      <c r="B58" s="21"/>
      <c r="C58" s="14" t="s">
        <v>9</v>
      </c>
      <c r="D58" s="18"/>
      <c r="E58" s="18"/>
      <c r="F58" s="18"/>
    </row>
    <row r="59" spans="1:6" ht="15.75" hidden="1" x14ac:dyDescent="0.25">
      <c r="A59" s="10"/>
      <c r="B59" s="21"/>
      <c r="C59" s="14" t="s">
        <v>10</v>
      </c>
      <c r="D59" s="18">
        <v>10</v>
      </c>
      <c r="E59" s="18">
        <v>10</v>
      </c>
      <c r="F59" s="18"/>
    </row>
    <row r="60" spans="1:6" ht="15.75" hidden="1" x14ac:dyDescent="0.25">
      <c r="A60" s="3"/>
      <c r="B60" s="21" t="s">
        <v>30</v>
      </c>
      <c r="C60" s="14" t="s">
        <v>7</v>
      </c>
      <c r="D60" s="18">
        <f>SUM(D61:D63)</f>
        <v>40</v>
      </c>
      <c r="E60" s="18">
        <f>SUM(E61:E63)</f>
        <v>0</v>
      </c>
      <c r="F60" s="18"/>
    </row>
    <row r="61" spans="1:6" ht="15.75" hidden="1" x14ac:dyDescent="0.25">
      <c r="A61" s="7"/>
      <c r="B61" s="21"/>
      <c r="C61" s="14" t="s">
        <v>8</v>
      </c>
      <c r="D61" s="18"/>
      <c r="E61" s="18"/>
      <c r="F61" s="18"/>
    </row>
    <row r="62" spans="1:6" ht="15.75" hidden="1" x14ac:dyDescent="0.25">
      <c r="A62" s="7"/>
      <c r="B62" s="21"/>
      <c r="C62" s="14" t="s">
        <v>9</v>
      </c>
      <c r="D62" s="18"/>
      <c r="E62" s="18"/>
      <c r="F62" s="18"/>
    </row>
    <row r="63" spans="1:6" ht="15.75" hidden="1" x14ac:dyDescent="0.25">
      <c r="A63" s="10"/>
      <c r="B63" s="21"/>
      <c r="C63" s="14" t="s">
        <v>10</v>
      </c>
      <c r="D63" s="18">
        <v>40</v>
      </c>
      <c r="E63" s="18"/>
      <c r="F63" s="18"/>
    </row>
    <row r="64" spans="1:6" ht="15.75" hidden="1" x14ac:dyDescent="0.25">
      <c r="A64" s="3"/>
      <c r="B64" s="21" t="s">
        <v>31</v>
      </c>
      <c r="C64" s="14" t="s">
        <v>7</v>
      </c>
      <c r="D64" s="18">
        <f>SUM(D65:D67)</f>
        <v>15</v>
      </c>
      <c r="E64" s="18">
        <f>SUM(E65:E67)</f>
        <v>0</v>
      </c>
      <c r="F64" s="18"/>
    </row>
    <row r="65" spans="1:6" ht="15.75" hidden="1" x14ac:dyDescent="0.25">
      <c r="A65" s="7"/>
      <c r="B65" s="21"/>
      <c r="C65" s="14" t="s">
        <v>8</v>
      </c>
      <c r="D65" s="18"/>
      <c r="E65" s="18"/>
      <c r="F65" s="18"/>
    </row>
    <row r="66" spans="1:6" ht="15.75" hidden="1" x14ac:dyDescent="0.25">
      <c r="A66" s="7"/>
      <c r="B66" s="21"/>
      <c r="C66" s="14" t="s">
        <v>9</v>
      </c>
      <c r="D66" s="18"/>
      <c r="E66" s="18"/>
      <c r="F66" s="18"/>
    </row>
    <row r="67" spans="1:6" ht="15.75" hidden="1" x14ac:dyDescent="0.25">
      <c r="A67" s="10"/>
      <c r="B67" s="21"/>
      <c r="C67" s="14" t="s">
        <v>10</v>
      </c>
      <c r="D67" s="18">
        <v>15</v>
      </c>
      <c r="E67" s="18"/>
      <c r="F67" s="18"/>
    </row>
    <row r="68" spans="1:6" ht="29.25" customHeight="1" x14ac:dyDescent="0.25">
      <c r="A68" s="12" t="s">
        <v>32</v>
      </c>
      <c r="B68" s="13" t="s">
        <v>33</v>
      </c>
      <c r="C68" s="14" t="s">
        <v>7</v>
      </c>
      <c r="D68" s="15">
        <f>SUM(D69:D71)</f>
        <v>10035</v>
      </c>
      <c r="E68" s="15">
        <f>SUM(E69:E71)</f>
        <v>3408.24</v>
      </c>
      <c r="F68" s="15">
        <f t="shared" si="1"/>
        <v>33.963527653213745</v>
      </c>
    </row>
    <row r="69" spans="1:6" ht="15.75" x14ac:dyDescent="0.25">
      <c r="A69" s="16"/>
      <c r="B69" s="17"/>
      <c r="C69" s="14" t="s">
        <v>8</v>
      </c>
      <c r="D69" s="18">
        <f>SUM(D73+D77+D81+D85+D89+D93+D97+D101+D105)</f>
        <v>0</v>
      </c>
      <c r="E69" s="18">
        <f>SUM(E73+E77+E81+E85+E89+E93+E97+E101+E105)</f>
        <v>0</v>
      </c>
      <c r="F69" s="18"/>
    </row>
    <row r="70" spans="1:6" ht="15.75" x14ac:dyDescent="0.25">
      <c r="A70" s="16"/>
      <c r="B70" s="17"/>
      <c r="C70" s="14" t="s">
        <v>9</v>
      </c>
      <c r="D70" s="18">
        <f t="shared" ref="D70:E71" si="4">SUM(D74+D78+D82+D86+D90+D94+D98+D102+D106)</f>
        <v>2900</v>
      </c>
      <c r="E70" s="18">
        <f t="shared" si="4"/>
        <v>0</v>
      </c>
      <c r="F70" s="18">
        <f t="shared" si="1"/>
        <v>0</v>
      </c>
    </row>
    <row r="71" spans="1:6" ht="15.75" x14ac:dyDescent="0.25">
      <c r="A71" s="19"/>
      <c r="B71" s="20"/>
      <c r="C71" s="14" t="s">
        <v>10</v>
      </c>
      <c r="D71" s="18">
        <f t="shared" si="4"/>
        <v>7135</v>
      </c>
      <c r="E71" s="18">
        <f>SUM(E75+E79+E83+E87+E91+E95+E99+E103+E107)</f>
        <v>3408.24</v>
      </c>
      <c r="F71" s="18">
        <f t="shared" si="1"/>
        <v>47.767904695164674</v>
      </c>
    </row>
    <row r="72" spans="1:6" ht="15.75" hidden="1" x14ac:dyDescent="0.25">
      <c r="A72" s="12"/>
      <c r="B72" s="21" t="s">
        <v>34</v>
      </c>
      <c r="C72" s="14" t="s">
        <v>7</v>
      </c>
      <c r="D72" s="18">
        <f>SUM(D73:D75)</f>
        <v>105</v>
      </c>
      <c r="E72" s="18">
        <f>SUM(E73:E75)</f>
        <v>20</v>
      </c>
      <c r="F72" s="18"/>
    </row>
    <row r="73" spans="1:6" ht="15.75" hidden="1" x14ac:dyDescent="0.25">
      <c r="A73" s="16"/>
      <c r="B73" s="21"/>
      <c r="C73" s="14" t="s">
        <v>8</v>
      </c>
      <c r="D73" s="18"/>
      <c r="E73" s="18"/>
      <c r="F73" s="18"/>
    </row>
    <row r="74" spans="1:6" ht="15.75" hidden="1" x14ac:dyDescent="0.25">
      <c r="A74" s="16"/>
      <c r="B74" s="21"/>
      <c r="C74" s="14" t="s">
        <v>9</v>
      </c>
      <c r="D74" s="18"/>
      <c r="E74" s="18"/>
      <c r="F74" s="18"/>
    </row>
    <row r="75" spans="1:6" ht="15.75" hidden="1" x14ac:dyDescent="0.25">
      <c r="A75" s="19"/>
      <c r="B75" s="21"/>
      <c r="C75" s="14" t="s">
        <v>10</v>
      </c>
      <c r="D75" s="18">
        <v>105</v>
      </c>
      <c r="E75" s="18">
        <v>20</v>
      </c>
      <c r="F75" s="18"/>
    </row>
    <row r="76" spans="1:6" ht="15.75" hidden="1" x14ac:dyDescent="0.25">
      <c r="A76" s="12"/>
      <c r="B76" s="21" t="s">
        <v>35</v>
      </c>
      <c r="C76" s="14" t="s">
        <v>7</v>
      </c>
      <c r="D76" s="18">
        <f>SUM(D77:D79)</f>
        <v>110</v>
      </c>
      <c r="E76" s="18">
        <f>SUM(E77:E79)</f>
        <v>27.9</v>
      </c>
      <c r="F76" s="18"/>
    </row>
    <row r="77" spans="1:6" ht="15.75" hidden="1" x14ac:dyDescent="0.25">
      <c r="A77" s="16"/>
      <c r="B77" s="21"/>
      <c r="C77" s="14" t="s">
        <v>8</v>
      </c>
      <c r="D77" s="18"/>
      <c r="E77" s="18"/>
      <c r="F77" s="18"/>
    </row>
    <row r="78" spans="1:6" ht="15.75" hidden="1" x14ac:dyDescent="0.25">
      <c r="A78" s="16"/>
      <c r="B78" s="21"/>
      <c r="C78" s="14" t="s">
        <v>9</v>
      </c>
      <c r="D78" s="18"/>
      <c r="E78" s="18"/>
      <c r="F78" s="18"/>
    </row>
    <row r="79" spans="1:6" ht="15.75" hidden="1" x14ac:dyDescent="0.25">
      <c r="A79" s="19"/>
      <c r="B79" s="21"/>
      <c r="C79" s="14" t="s">
        <v>10</v>
      </c>
      <c r="D79" s="18">
        <v>110</v>
      </c>
      <c r="E79" s="18">
        <v>27.9</v>
      </c>
      <c r="F79" s="18"/>
    </row>
    <row r="80" spans="1:6" ht="15.75" hidden="1" x14ac:dyDescent="0.25">
      <c r="A80" s="12"/>
      <c r="B80" s="21" t="s">
        <v>36</v>
      </c>
      <c r="C80" s="14" t="s">
        <v>7</v>
      </c>
      <c r="D80" s="18">
        <f>SUM(D81:D83)</f>
        <v>70</v>
      </c>
      <c r="E80" s="18">
        <f>SUM(E81:E83)</f>
        <v>23.2</v>
      </c>
      <c r="F80" s="18"/>
    </row>
    <row r="81" spans="1:6" ht="15.75" hidden="1" x14ac:dyDescent="0.25">
      <c r="A81" s="16"/>
      <c r="B81" s="21"/>
      <c r="C81" s="14" t="s">
        <v>8</v>
      </c>
      <c r="D81" s="18"/>
      <c r="E81" s="18"/>
      <c r="F81" s="18"/>
    </row>
    <row r="82" spans="1:6" ht="15.75" hidden="1" x14ac:dyDescent="0.25">
      <c r="A82" s="16"/>
      <c r="B82" s="21"/>
      <c r="C82" s="14" t="s">
        <v>9</v>
      </c>
      <c r="D82" s="18"/>
      <c r="E82" s="18"/>
      <c r="F82" s="18"/>
    </row>
    <row r="83" spans="1:6" ht="15.75" hidden="1" x14ac:dyDescent="0.25">
      <c r="A83" s="19"/>
      <c r="B83" s="21"/>
      <c r="C83" s="14" t="s">
        <v>10</v>
      </c>
      <c r="D83" s="18">
        <v>70</v>
      </c>
      <c r="E83" s="18">
        <v>23.2</v>
      </c>
      <c r="F83" s="18"/>
    </row>
    <row r="84" spans="1:6" ht="15.75" hidden="1" x14ac:dyDescent="0.25">
      <c r="A84" s="12"/>
      <c r="B84" s="21" t="s">
        <v>37</v>
      </c>
      <c r="C84" s="14" t="s">
        <v>7</v>
      </c>
      <c r="D84" s="18">
        <f>SUM(D85:D87)</f>
        <v>90</v>
      </c>
      <c r="E84" s="18">
        <f>SUM(E85:E87)</f>
        <v>63</v>
      </c>
      <c r="F84" s="18"/>
    </row>
    <row r="85" spans="1:6" ht="15.75" hidden="1" x14ac:dyDescent="0.25">
      <c r="A85" s="16"/>
      <c r="B85" s="21"/>
      <c r="C85" s="14" t="s">
        <v>8</v>
      </c>
      <c r="D85" s="18"/>
      <c r="E85" s="18"/>
      <c r="F85" s="18"/>
    </row>
    <row r="86" spans="1:6" ht="15.75" hidden="1" x14ac:dyDescent="0.25">
      <c r="A86" s="16"/>
      <c r="B86" s="21"/>
      <c r="C86" s="14" t="s">
        <v>9</v>
      </c>
      <c r="D86" s="18"/>
      <c r="E86" s="18"/>
      <c r="F86" s="18"/>
    </row>
    <row r="87" spans="1:6" ht="15.75" hidden="1" x14ac:dyDescent="0.25">
      <c r="A87" s="19"/>
      <c r="B87" s="21"/>
      <c r="C87" s="14" t="s">
        <v>10</v>
      </c>
      <c r="D87" s="18">
        <v>90</v>
      </c>
      <c r="E87" s="18">
        <v>63</v>
      </c>
      <c r="F87" s="18"/>
    </row>
    <row r="88" spans="1:6" ht="15.75" hidden="1" x14ac:dyDescent="0.25">
      <c r="A88" s="12"/>
      <c r="B88" s="21" t="s">
        <v>38</v>
      </c>
      <c r="C88" s="14" t="s">
        <v>7</v>
      </c>
      <c r="D88" s="18">
        <f>SUM(D89:D91)</f>
        <v>270</v>
      </c>
      <c r="E88" s="18">
        <f>SUM(E89:E91)</f>
        <v>222.74</v>
      </c>
      <c r="F88" s="18"/>
    </row>
    <row r="89" spans="1:6" ht="15.75" hidden="1" x14ac:dyDescent="0.25">
      <c r="A89" s="16"/>
      <c r="B89" s="21"/>
      <c r="C89" s="14" t="s">
        <v>8</v>
      </c>
      <c r="D89" s="18"/>
      <c r="E89" s="18"/>
      <c r="F89" s="18"/>
    </row>
    <row r="90" spans="1:6" ht="15.75" hidden="1" x14ac:dyDescent="0.25">
      <c r="A90" s="16"/>
      <c r="B90" s="21"/>
      <c r="C90" s="14" t="s">
        <v>9</v>
      </c>
      <c r="D90" s="18"/>
      <c r="E90" s="18"/>
      <c r="F90" s="18"/>
    </row>
    <row r="91" spans="1:6" ht="15.75" hidden="1" x14ac:dyDescent="0.25">
      <c r="A91" s="19"/>
      <c r="B91" s="21"/>
      <c r="C91" s="14" t="s">
        <v>10</v>
      </c>
      <c r="D91" s="18">
        <v>270</v>
      </c>
      <c r="E91" s="18">
        <v>222.74</v>
      </c>
      <c r="F91" s="18"/>
    </row>
    <row r="92" spans="1:6" ht="15.75" hidden="1" x14ac:dyDescent="0.25">
      <c r="A92" s="12"/>
      <c r="B92" s="21" t="s">
        <v>39</v>
      </c>
      <c r="C92" s="14" t="s">
        <v>7</v>
      </c>
      <c r="D92" s="18">
        <f>SUM(D93:D95)</f>
        <v>25</v>
      </c>
      <c r="E92" s="18">
        <f>SUM(E93:E95)</f>
        <v>0</v>
      </c>
      <c r="F92" s="18"/>
    </row>
    <row r="93" spans="1:6" ht="15.75" hidden="1" x14ac:dyDescent="0.25">
      <c r="A93" s="16"/>
      <c r="B93" s="21"/>
      <c r="C93" s="14" t="s">
        <v>8</v>
      </c>
      <c r="D93" s="18"/>
      <c r="E93" s="18"/>
      <c r="F93" s="18"/>
    </row>
    <row r="94" spans="1:6" ht="15.75" hidden="1" x14ac:dyDescent="0.25">
      <c r="A94" s="16"/>
      <c r="B94" s="21"/>
      <c r="C94" s="14" t="s">
        <v>9</v>
      </c>
      <c r="D94" s="18"/>
      <c r="E94" s="18"/>
      <c r="F94" s="18"/>
    </row>
    <row r="95" spans="1:6" ht="15.75" hidden="1" x14ac:dyDescent="0.25">
      <c r="A95" s="19"/>
      <c r="B95" s="21"/>
      <c r="C95" s="14" t="s">
        <v>10</v>
      </c>
      <c r="D95" s="18">
        <v>25</v>
      </c>
      <c r="E95" s="18"/>
      <c r="F95" s="18"/>
    </row>
    <row r="96" spans="1:6" ht="15.75" hidden="1" x14ac:dyDescent="0.25">
      <c r="A96" s="12"/>
      <c r="B96" s="21" t="s">
        <v>40</v>
      </c>
      <c r="C96" s="14" t="s">
        <v>7</v>
      </c>
      <c r="D96" s="18">
        <f>SUM(D97:D99)</f>
        <v>15</v>
      </c>
      <c r="E96" s="18">
        <f>SUM(E97:E99)</f>
        <v>0</v>
      </c>
      <c r="F96" s="18"/>
    </row>
    <row r="97" spans="1:6" ht="15.75" hidden="1" x14ac:dyDescent="0.25">
      <c r="A97" s="16"/>
      <c r="B97" s="21"/>
      <c r="C97" s="14" t="s">
        <v>8</v>
      </c>
      <c r="D97" s="18"/>
      <c r="E97" s="18"/>
      <c r="F97" s="18"/>
    </row>
    <row r="98" spans="1:6" ht="15.75" hidden="1" x14ac:dyDescent="0.25">
      <c r="A98" s="16"/>
      <c r="B98" s="21"/>
      <c r="C98" s="14" t="s">
        <v>9</v>
      </c>
      <c r="D98" s="18"/>
      <c r="E98" s="18"/>
      <c r="F98" s="18"/>
    </row>
    <row r="99" spans="1:6" ht="15.75" hidden="1" x14ac:dyDescent="0.25">
      <c r="A99" s="19"/>
      <c r="B99" s="21"/>
      <c r="C99" s="14" t="s">
        <v>10</v>
      </c>
      <c r="D99" s="18">
        <v>15</v>
      </c>
      <c r="E99" s="18"/>
      <c r="F99" s="18"/>
    </row>
    <row r="100" spans="1:6" ht="15.75" hidden="1" x14ac:dyDescent="0.25">
      <c r="A100" s="12"/>
      <c r="B100" s="21" t="s">
        <v>41</v>
      </c>
      <c r="C100" s="14" t="s">
        <v>7</v>
      </c>
      <c r="D100" s="18">
        <f>SUM(D101:D103)</f>
        <v>15</v>
      </c>
      <c r="E100" s="18">
        <f>SUM(E101:E103)</f>
        <v>6.4</v>
      </c>
      <c r="F100" s="18"/>
    </row>
    <row r="101" spans="1:6" ht="15.75" hidden="1" x14ac:dyDescent="0.25">
      <c r="A101" s="16"/>
      <c r="B101" s="21"/>
      <c r="C101" s="14" t="s">
        <v>8</v>
      </c>
      <c r="D101" s="18"/>
      <c r="E101" s="18"/>
      <c r="F101" s="18"/>
    </row>
    <row r="102" spans="1:6" ht="15.75" hidden="1" x14ac:dyDescent="0.25">
      <c r="A102" s="16"/>
      <c r="B102" s="21"/>
      <c r="C102" s="14" t="s">
        <v>9</v>
      </c>
      <c r="D102" s="18"/>
      <c r="E102" s="18"/>
      <c r="F102" s="18"/>
    </row>
    <row r="103" spans="1:6" ht="15.75" hidden="1" x14ac:dyDescent="0.25">
      <c r="A103" s="19"/>
      <c r="B103" s="21"/>
      <c r="C103" s="14" t="s">
        <v>10</v>
      </c>
      <c r="D103" s="18">
        <v>15</v>
      </c>
      <c r="E103" s="18">
        <v>6.4</v>
      </c>
      <c r="F103" s="18"/>
    </row>
    <row r="104" spans="1:6" ht="15.75" hidden="1" x14ac:dyDescent="0.25">
      <c r="A104" s="12"/>
      <c r="B104" s="21" t="s">
        <v>42</v>
      </c>
      <c r="C104" s="14" t="s">
        <v>7</v>
      </c>
      <c r="D104" s="18">
        <f>SUM(D105:D107)</f>
        <v>9335</v>
      </c>
      <c r="E104" s="18">
        <f>SUM(E105:E107)</f>
        <v>3045</v>
      </c>
      <c r="F104" s="18"/>
    </row>
    <row r="105" spans="1:6" ht="15.75" hidden="1" x14ac:dyDescent="0.25">
      <c r="A105" s="16"/>
      <c r="B105" s="21"/>
      <c r="C105" s="14" t="s">
        <v>8</v>
      </c>
      <c r="D105" s="18"/>
      <c r="E105" s="18"/>
      <c r="F105" s="18"/>
    </row>
    <row r="106" spans="1:6" ht="15.75" hidden="1" x14ac:dyDescent="0.25">
      <c r="A106" s="16"/>
      <c r="B106" s="21"/>
      <c r="C106" s="14" t="s">
        <v>9</v>
      </c>
      <c r="D106" s="18">
        <v>2900</v>
      </c>
      <c r="E106" s="18"/>
      <c r="F106" s="18"/>
    </row>
    <row r="107" spans="1:6" ht="15.75" hidden="1" x14ac:dyDescent="0.25">
      <c r="A107" s="19"/>
      <c r="B107" s="21"/>
      <c r="C107" s="14" t="s">
        <v>10</v>
      </c>
      <c r="D107" s="18">
        <v>6435</v>
      </c>
      <c r="E107" s="18">
        <v>3045</v>
      </c>
      <c r="F107" s="18"/>
    </row>
    <row r="108" spans="1:6" ht="33.75" customHeight="1" x14ac:dyDescent="0.25">
      <c r="A108" s="3">
        <v>3</v>
      </c>
      <c r="B108" s="4" t="s">
        <v>43</v>
      </c>
      <c r="C108" s="5" t="s">
        <v>7</v>
      </c>
      <c r="D108" s="6">
        <f>SUM(D109:D111)</f>
        <v>2530</v>
      </c>
      <c r="E108" s="6">
        <f>SUM(E109:E111)</f>
        <v>387.48500000000001</v>
      </c>
      <c r="F108" s="6">
        <f>E108/D108*100</f>
        <v>15.315612648221343</v>
      </c>
    </row>
    <row r="109" spans="1:6" ht="15.75" x14ac:dyDescent="0.25">
      <c r="A109" s="7"/>
      <c r="B109" s="8"/>
      <c r="C109" s="5" t="s">
        <v>8</v>
      </c>
      <c r="D109" s="9">
        <f t="shared" ref="D109:E111" si="5">SUM(D113+D117)</f>
        <v>0</v>
      </c>
      <c r="E109" s="9">
        <f t="shared" si="5"/>
        <v>0</v>
      </c>
      <c r="F109" s="6"/>
    </row>
    <row r="110" spans="1:6" ht="15.75" x14ac:dyDescent="0.25">
      <c r="A110" s="7"/>
      <c r="B110" s="8"/>
      <c r="C110" s="5" t="s">
        <v>9</v>
      </c>
      <c r="D110" s="9">
        <f t="shared" si="5"/>
        <v>0</v>
      </c>
      <c r="E110" s="9">
        <f t="shared" si="5"/>
        <v>0</v>
      </c>
      <c r="F110" s="6"/>
    </row>
    <row r="111" spans="1:6" ht="15.75" x14ac:dyDescent="0.25">
      <c r="A111" s="10"/>
      <c r="B111" s="11"/>
      <c r="C111" s="5" t="s">
        <v>10</v>
      </c>
      <c r="D111" s="9">
        <f t="shared" si="5"/>
        <v>2530</v>
      </c>
      <c r="E111" s="9">
        <f t="shared" si="5"/>
        <v>387.48500000000001</v>
      </c>
      <c r="F111" s="6">
        <f t="shared" ref="F111:F119" si="6">E111/D111*100</f>
        <v>15.315612648221343</v>
      </c>
    </row>
    <row r="112" spans="1:6" ht="29.25" customHeight="1" x14ac:dyDescent="0.25">
      <c r="A112" s="12" t="s">
        <v>44</v>
      </c>
      <c r="B112" s="13" t="s">
        <v>45</v>
      </c>
      <c r="C112" s="14" t="s">
        <v>7</v>
      </c>
      <c r="D112" s="15">
        <f>SUM(D113:D115)</f>
        <v>2200</v>
      </c>
      <c r="E112" s="15">
        <f>SUM(E113:E115)</f>
        <v>353.245</v>
      </c>
      <c r="F112" s="15">
        <f t="shared" si="6"/>
        <v>16.056590909090911</v>
      </c>
    </row>
    <row r="113" spans="1:6" ht="15.75" x14ac:dyDescent="0.25">
      <c r="A113" s="16"/>
      <c r="B113" s="17"/>
      <c r="C113" s="14" t="s">
        <v>8</v>
      </c>
      <c r="D113" s="15"/>
      <c r="E113" s="15"/>
      <c r="F113" s="15"/>
    </row>
    <row r="114" spans="1:6" ht="15.75" x14ac:dyDescent="0.25">
      <c r="A114" s="16"/>
      <c r="B114" s="17"/>
      <c r="C114" s="14" t="s">
        <v>9</v>
      </c>
      <c r="D114" s="15"/>
      <c r="E114" s="15"/>
      <c r="F114" s="15"/>
    </row>
    <row r="115" spans="1:6" ht="15.75" x14ac:dyDescent="0.25">
      <c r="A115" s="19"/>
      <c r="B115" s="20"/>
      <c r="C115" s="14" t="s">
        <v>10</v>
      </c>
      <c r="D115" s="15">
        <v>2200</v>
      </c>
      <c r="E115" s="15">
        <v>353.245</v>
      </c>
      <c r="F115" s="15">
        <f t="shared" si="6"/>
        <v>16.056590909090911</v>
      </c>
    </row>
    <row r="116" spans="1:6" ht="30.75" customHeight="1" x14ac:dyDescent="0.25">
      <c r="A116" s="12" t="s">
        <v>46</v>
      </c>
      <c r="B116" s="13" t="s">
        <v>47</v>
      </c>
      <c r="C116" s="14" t="s">
        <v>7</v>
      </c>
      <c r="D116" s="15">
        <f>SUM(D117:D119)</f>
        <v>330</v>
      </c>
      <c r="E116" s="15">
        <f>SUM(E117:E119)</f>
        <v>34.24</v>
      </c>
      <c r="F116" s="15">
        <f t="shared" si="6"/>
        <v>10.375757575757575</v>
      </c>
    </row>
    <row r="117" spans="1:6" ht="15.75" x14ac:dyDescent="0.25">
      <c r="A117" s="16"/>
      <c r="B117" s="17"/>
      <c r="C117" s="14" t="s">
        <v>8</v>
      </c>
      <c r="D117" s="15"/>
      <c r="E117" s="15"/>
      <c r="F117" s="15"/>
    </row>
    <row r="118" spans="1:6" ht="15.75" x14ac:dyDescent="0.25">
      <c r="A118" s="16"/>
      <c r="B118" s="17"/>
      <c r="C118" s="14" t="s">
        <v>9</v>
      </c>
      <c r="D118" s="15"/>
      <c r="E118" s="15"/>
      <c r="F118" s="15"/>
    </row>
    <row r="119" spans="1:6" ht="15.75" x14ac:dyDescent="0.25">
      <c r="A119" s="19"/>
      <c r="B119" s="20"/>
      <c r="C119" s="14" t="s">
        <v>10</v>
      </c>
      <c r="D119" s="15">
        <v>330</v>
      </c>
      <c r="E119" s="15">
        <v>34.24</v>
      </c>
      <c r="F119" s="15">
        <f t="shared" si="6"/>
        <v>10.375757575757575</v>
      </c>
    </row>
    <row r="120" spans="1:6" ht="34.5" customHeight="1" x14ac:dyDescent="0.25">
      <c r="A120" s="3">
        <v>4</v>
      </c>
      <c r="B120" s="4" t="s">
        <v>48</v>
      </c>
      <c r="C120" s="5" t="s">
        <v>7</v>
      </c>
      <c r="D120" s="6">
        <f t="shared" ref="D120:E123" si="7">SUM(D124+D212+D256+D272)</f>
        <v>9980</v>
      </c>
      <c r="E120" s="6">
        <f t="shared" si="7"/>
        <v>6143.9</v>
      </c>
      <c r="F120" s="6">
        <f t="shared" si="1"/>
        <v>61.562124248496986</v>
      </c>
    </row>
    <row r="121" spans="1:6" ht="15.75" x14ac:dyDescent="0.25">
      <c r="A121" s="7"/>
      <c r="B121" s="8"/>
      <c r="C121" s="5" t="s">
        <v>8</v>
      </c>
      <c r="D121" s="9">
        <f t="shared" si="7"/>
        <v>230</v>
      </c>
      <c r="E121" s="9">
        <f t="shared" si="7"/>
        <v>0</v>
      </c>
      <c r="F121" s="9">
        <f t="shared" si="1"/>
        <v>0</v>
      </c>
    </row>
    <row r="122" spans="1:6" ht="15.75" x14ac:dyDescent="0.25">
      <c r="A122" s="7"/>
      <c r="B122" s="8"/>
      <c r="C122" s="5" t="s">
        <v>9</v>
      </c>
      <c r="D122" s="9">
        <f t="shared" si="7"/>
        <v>250</v>
      </c>
      <c r="E122" s="9">
        <f t="shared" si="7"/>
        <v>77.81</v>
      </c>
      <c r="F122" s="9">
        <f t="shared" si="1"/>
        <v>31.124000000000002</v>
      </c>
    </row>
    <row r="123" spans="1:6" ht="15.75" x14ac:dyDescent="0.25">
      <c r="A123" s="10"/>
      <c r="B123" s="11"/>
      <c r="C123" s="5" t="s">
        <v>10</v>
      </c>
      <c r="D123" s="9">
        <f t="shared" si="7"/>
        <v>9500</v>
      </c>
      <c r="E123" s="9">
        <f t="shared" si="7"/>
        <v>6066.0899999999992</v>
      </c>
      <c r="F123" s="9">
        <f t="shared" si="1"/>
        <v>63.853578947368419</v>
      </c>
    </row>
    <row r="124" spans="1:6" ht="30" customHeight="1" x14ac:dyDescent="0.25">
      <c r="A124" s="12" t="s">
        <v>49</v>
      </c>
      <c r="B124" s="13" t="s">
        <v>50</v>
      </c>
      <c r="C124" s="14" t="s">
        <v>7</v>
      </c>
      <c r="D124" s="15">
        <f>SUM(D125:D127)</f>
        <v>230</v>
      </c>
      <c r="E124" s="15">
        <f>SUM(E125:E127)</f>
        <v>0</v>
      </c>
      <c r="F124" s="15">
        <f t="shared" si="1"/>
        <v>0</v>
      </c>
    </row>
    <row r="125" spans="1:6" ht="15.75" x14ac:dyDescent="0.25">
      <c r="A125" s="16"/>
      <c r="B125" s="17"/>
      <c r="C125" s="14" t="s">
        <v>8</v>
      </c>
      <c r="D125" s="18">
        <f>SUM(D128+D140+D168+D180+D192+D196)</f>
        <v>230</v>
      </c>
      <c r="E125" s="18">
        <f>SUM(E128+E140+E168+E180+E192+E196)</f>
        <v>0</v>
      </c>
      <c r="F125" s="18">
        <f t="shared" si="1"/>
        <v>0</v>
      </c>
    </row>
    <row r="126" spans="1:6" ht="15.75" x14ac:dyDescent="0.25">
      <c r="A126" s="16"/>
      <c r="B126" s="17"/>
      <c r="C126" s="14" t="s">
        <v>9</v>
      </c>
      <c r="D126" s="18">
        <f t="shared" ref="D126:E127" si="8">SUM(D129+D141+D169+D181+D193+D197)</f>
        <v>0</v>
      </c>
      <c r="E126" s="18">
        <f t="shared" si="8"/>
        <v>0</v>
      </c>
      <c r="F126" s="18"/>
    </row>
    <row r="127" spans="1:6" ht="15.75" x14ac:dyDescent="0.25">
      <c r="A127" s="19"/>
      <c r="B127" s="20"/>
      <c r="C127" s="14" t="s">
        <v>10</v>
      </c>
      <c r="D127" s="18">
        <f t="shared" si="8"/>
        <v>0</v>
      </c>
      <c r="E127" s="18">
        <f t="shared" si="8"/>
        <v>0</v>
      </c>
      <c r="F127" s="18"/>
    </row>
    <row r="128" spans="1:6" ht="15.75" hidden="1" x14ac:dyDescent="0.25">
      <c r="A128" s="22"/>
      <c r="B128" s="21" t="s">
        <v>24</v>
      </c>
      <c r="C128" s="14" t="s">
        <v>7</v>
      </c>
      <c r="D128" s="18">
        <f>SUM(D129:D131)</f>
        <v>0</v>
      </c>
      <c r="E128" s="18">
        <f>SUM(E129:E131)</f>
        <v>0</v>
      </c>
      <c r="F128" s="18" t="e">
        <f t="shared" si="1"/>
        <v>#DIV/0!</v>
      </c>
    </row>
    <row r="129" spans="1:6" ht="15.75" hidden="1" x14ac:dyDescent="0.25">
      <c r="A129" s="22"/>
      <c r="B129" s="21"/>
      <c r="C129" s="14" t="s">
        <v>8</v>
      </c>
      <c r="D129" s="18">
        <f>SUM(D133+D137)</f>
        <v>0</v>
      </c>
      <c r="E129" s="18">
        <f>SUM(E133+E137)</f>
        <v>0</v>
      </c>
      <c r="F129" s="18" t="e">
        <f t="shared" si="1"/>
        <v>#DIV/0!</v>
      </c>
    </row>
    <row r="130" spans="1:6" ht="15.75" hidden="1" x14ac:dyDescent="0.25">
      <c r="A130" s="22"/>
      <c r="B130" s="21"/>
      <c r="C130" s="14" t="s">
        <v>9</v>
      </c>
      <c r="D130" s="18">
        <f t="shared" ref="D130:E131" si="9">SUM(D134+D138)</f>
        <v>0</v>
      </c>
      <c r="E130" s="18">
        <f t="shared" si="9"/>
        <v>0</v>
      </c>
      <c r="F130" s="18" t="e">
        <f t="shared" si="1"/>
        <v>#DIV/0!</v>
      </c>
    </row>
    <row r="131" spans="1:6" ht="15.75" hidden="1" x14ac:dyDescent="0.25">
      <c r="A131" s="22"/>
      <c r="B131" s="21"/>
      <c r="C131" s="14" t="s">
        <v>10</v>
      </c>
      <c r="D131" s="18">
        <f t="shared" si="9"/>
        <v>0</v>
      </c>
      <c r="E131" s="18">
        <f t="shared" si="9"/>
        <v>0</v>
      </c>
      <c r="F131" s="18" t="e">
        <f t="shared" si="1"/>
        <v>#DIV/0!</v>
      </c>
    </row>
    <row r="132" spans="1:6" ht="15.75" hidden="1" x14ac:dyDescent="0.25">
      <c r="A132" s="22"/>
      <c r="B132" s="21" t="s">
        <v>51</v>
      </c>
      <c r="C132" s="14" t="s">
        <v>7</v>
      </c>
      <c r="D132" s="18">
        <f>SUM(D133:D135)</f>
        <v>0</v>
      </c>
      <c r="E132" s="18">
        <f>SUM(E133:E135)</f>
        <v>0</v>
      </c>
      <c r="F132" s="18" t="e">
        <f t="shared" si="1"/>
        <v>#DIV/0!</v>
      </c>
    </row>
    <row r="133" spans="1:6" ht="15.75" hidden="1" x14ac:dyDescent="0.25">
      <c r="A133" s="22"/>
      <c r="B133" s="21"/>
      <c r="C133" s="14" t="s">
        <v>8</v>
      </c>
      <c r="D133" s="18"/>
      <c r="E133" s="18"/>
      <c r="F133" s="18" t="e">
        <f t="shared" si="1"/>
        <v>#DIV/0!</v>
      </c>
    </row>
    <row r="134" spans="1:6" ht="15.75" hidden="1" x14ac:dyDescent="0.25">
      <c r="A134" s="22"/>
      <c r="B134" s="21"/>
      <c r="C134" s="14" t="s">
        <v>9</v>
      </c>
      <c r="D134" s="18"/>
      <c r="E134" s="18"/>
      <c r="F134" s="18" t="e">
        <f t="shared" si="1"/>
        <v>#DIV/0!</v>
      </c>
    </row>
    <row r="135" spans="1:6" ht="15.75" hidden="1" x14ac:dyDescent="0.25">
      <c r="A135" s="22"/>
      <c r="B135" s="21"/>
      <c r="C135" s="14" t="s">
        <v>10</v>
      </c>
      <c r="D135" s="18"/>
      <c r="E135" s="18"/>
      <c r="F135" s="18" t="e">
        <f t="shared" si="1"/>
        <v>#DIV/0!</v>
      </c>
    </row>
    <row r="136" spans="1:6" ht="15.75" hidden="1" x14ac:dyDescent="0.25">
      <c r="A136" s="22"/>
      <c r="B136" s="21" t="s">
        <v>52</v>
      </c>
      <c r="C136" s="14" t="s">
        <v>7</v>
      </c>
      <c r="D136" s="18">
        <f>SUM(D137:D139)</f>
        <v>0</v>
      </c>
      <c r="E136" s="18">
        <f>SUM(E137:E139)</f>
        <v>0</v>
      </c>
      <c r="F136" s="18" t="e">
        <f t="shared" si="1"/>
        <v>#DIV/0!</v>
      </c>
    </row>
    <row r="137" spans="1:6" ht="15.75" hidden="1" x14ac:dyDescent="0.25">
      <c r="A137" s="22"/>
      <c r="B137" s="21"/>
      <c r="C137" s="14" t="s">
        <v>8</v>
      </c>
      <c r="D137" s="18"/>
      <c r="E137" s="18"/>
      <c r="F137" s="18" t="e">
        <f t="shared" si="1"/>
        <v>#DIV/0!</v>
      </c>
    </row>
    <row r="138" spans="1:6" ht="15.75" hidden="1" x14ac:dyDescent="0.25">
      <c r="A138" s="22"/>
      <c r="B138" s="21"/>
      <c r="C138" s="14" t="s">
        <v>9</v>
      </c>
      <c r="D138" s="18"/>
      <c r="E138" s="18"/>
      <c r="F138" s="18" t="e">
        <f t="shared" si="1"/>
        <v>#DIV/0!</v>
      </c>
    </row>
    <row r="139" spans="1:6" ht="15.75" hidden="1" x14ac:dyDescent="0.25">
      <c r="A139" s="22"/>
      <c r="B139" s="21"/>
      <c r="C139" s="14" t="s">
        <v>10</v>
      </c>
      <c r="D139" s="18"/>
      <c r="E139" s="18"/>
      <c r="F139" s="18" t="e">
        <f t="shared" si="1"/>
        <v>#DIV/0!</v>
      </c>
    </row>
    <row r="140" spans="1:6" ht="15.75" hidden="1" x14ac:dyDescent="0.25">
      <c r="A140" s="22"/>
      <c r="B140" s="21" t="s">
        <v>25</v>
      </c>
      <c r="C140" s="14" t="s">
        <v>7</v>
      </c>
      <c r="D140" s="18">
        <f>SUM(D141:D143)</f>
        <v>30</v>
      </c>
      <c r="E140" s="18">
        <f>SUM(E141:E143)</f>
        <v>0</v>
      </c>
      <c r="F140" s="18">
        <f t="shared" si="1"/>
        <v>0</v>
      </c>
    </row>
    <row r="141" spans="1:6" ht="15.75" hidden="1" x14ac:dyDescent="0.25">
      <c r="A141" s="22"/>
      <c r="B141" s="21"/>
      <c r="C141" s="14" t="s">
        <v>8</v>
      </c>
      <c r="D141" s="18">
        <f>SUM(D145+D149+D153+D157+D161+D165)</f>
        <v>0</v>
      </c>
      <c r="E141" s="18">
        <f>SUM(E145+E149+E153+E157+E161+E165)</f>
        <v>0</v>
      </c>
      <c r="F141" s="18" t="e">
        <f t="shared" si="1"/>
        <v>#DIV/0!</v>
      </c>
    </row>
    <row r="142" spans="1:6" ht="15.75" hidden="1" x14ac:dyDescent="0.25">
      <c r="A142" s="22"/>
      <c r="B142" s="21"/>
      <c r="C142" s="14" t="s">
        <v>9</v>
      </c>
      <c r="D142" s="18">
        <f t="shared" ref="D142:E143" si="10">SUM(D146+D150+D154+D158+D162+D166)</f>
        <v>0</v>
      </c>
      <c r="E142" s="18">
        <f t="shared" si="10"/>
        <v>0</v>
      </c>
      <c r="F142" s="18" t="e">
        <f t="shared" si="1"/>
        <v>#DIV/0!</v>
      </c>
    </row>
    <row r="143" spans="1:6" ht="15.75" hidden="1" x14ac:dyDescent="0.25">
      <c r="A143" s="22"/>
      <c r="B143" s="21"/>
      <c r="C143" s="14" t="s">
        <v>10</v>
      </c>
      <c r="D143" s="18">
        <f t="shared" si="10"/>
        <v>30</v>
      </c>
      <c r="E143" s="18">
        <f t="shared" si="10"/>
        <v>0</v>
      </c>
      <c r="F143" s="18">
        <f t="shared" si="1"/>
        <v>0</v>
      </c>
    </row>
    <row r="144" spans="1:6" ht="15.75" hidden="1" x14ac:dyDescent="0.25">
      <c r="A144" s="22"/>
      <c r="B144" s="21" t="s">
        <v>53</v>
      </c>
      <c r="C144" s="14" t="s">
        <v>7</v>
      </c>
      <c r="D144" s="18">
        <f>SUM(D145:D147)</f>
        <v>0</v>
      </c>
      <c r="E144" s="18">
        <f>SUM(E145:E147)</f>
        <v>0</v>
      </c>
      <c r="F144" s="18" t="e">
        <f t="shared" si="1"/>
        <v>#DIV/0!</v>
      </c>
    </row>
    <row r="145" spans="1:6" ht="15.75" hidden="1" x14ac:dyDescent="0.25">
      <c r="A145" s="22"/>
      <c r="B145" s="21"/>
      <c r="C145" s="14" t="s">
        <v>8</v>
      </c>
      <c r="D145" s="18"/>
      <c r="E145" s="18"/>
      <c r="F145" s="18" t="e">
        <f t="shared" si="1"/>
        <v>#DIV/0!</v>
      </c>
    </row>
    <row r="146" spans="1:6" ht="15.75" hidden="1" x14ac:dyDescent="0.25">
      <c r="A146" s="22"/>
      <c r="B146" s="21"/>
      <c r="C146" s="14" t="s">
        <v>9</v>
      </c>
      <c r="D146" s="18"/>
      <c r="E146" s="18"/>
      <c r="F146" s="18" t="e">
        <f t="shared" si="1"/>
        <v>#DIV/0!</v>
      </c>
    </row>
    <row r="147" spans="1:6" ht="15.75" hidden="1" x14ac:dyDescent="0.25">
      <c r="A147" s="22"/>
      <c r="B147" s="21"/>
      <c r="C147" s="14" t="s">
        <v>10</v>
      </c>
      <c r="D147" s="18"/>
      <c r="E147" s="18"/>
      <c r="F147" s="18" t="e">
        <f t="shared" si="1"/>
        <v>#DIV/0!</v>
      </c>
    </row>
    <row r="148" spans="1:6" ht="15.75" hidden="1" x14ac:dyDescent="0.25">
      <c r="A148" s="22"/>
      <c r="B148" s="21" t="s">
        <v>54</v>
      </c>
      <c r="C148" s="14" t="s">
        <v>7</v>
      </c>
      <c r="D148" s="18">
        <f>SUM(D149:D151)</f>
        <v>30</v>
      </c>
      <c r="E148" s="18">
        <f>SUM(E149:E151)</f>
        <v>0</v>
      </c>
      <c r="F148" s="18">
        <f t="shared" si="1"/>
        <v>0</v>
      </c>
    </row>
    <row r="149" spans="1:6" ht="15.75" hidden="1" x14ac:dyDescent="0.25">
      <c r="A149" s="22"/>
      <c r="B149" s="21"/>
      <c r="C149" s="14" t="s">
        <v>8</v>
      </c>
      <c r="D149" s="18"/>
      <c r="E149" s="18"/>
      <c r="F149" s="18" t="e">
        <f t="shared" si="1"/>
        <v>#DIV/0!</v>
      </c>
    </row>
    <row r="150" spans="1:6" ht="15.75" hidden="1" x14ac:dyDescent="0.25">
      <c r="A150" s="22"/>
      <c r="B150" s="21"/>
      <c r="C150" s="14" t="s">
        <v>9</v>
      </c>
      <c r="D150" s="18"/>
      <c r="E150" s="18"/>
      <c r="F150" s="18" t="e">
        <f t="shared" si="1"/>
        <v>#DIV/0!</v>
      </c>
    </row>
    <row r="151" spans="1:6" ht="15.75" hidden="1" x14ac:dyDescent="0.25">
      <c r="A151" s="22"/>
      <c r="B151" s="21"/>
      <c r="C151" s="14" t="s">
        <v>10</v>
      </c>
      <c r="D151" s="18">
        <v>30</v>
      </c>
      <c r="E151" s="18"/>
      <c r="F151" s="18">
        <f t="shared" si="1"/>
        <v>0</v>
      </c>
    </row>
    <row r="152" spans="1:6" ht="15.75" hidden="1" x14ac:dyDescent="0.25">
      <c r="A152" s="22"/>
      <c r="B152" s="21" t="s">
        <v>55</v>
      </c>
      <c r="C152" s="14" t="s">
        <v>7</v>
      </c>
      <c r="D152" s="18">
        <f>SUM(D153:D155)</f>
        <v>0</v>
      </c>
      <c r="E152" s="18">
        <f>SUM(E153:E155)</f>
        <v>0</v>
      </c>
      <c r="F152" s="18" t="e">
        <f t="shared" si="1"/>
        <v>#DIV/0!</v>
      </c>
    </row>
    <row r="153" spans="1:6" ht="15.75" hidden="1" x14ac:dyDescent="0.25">
      <c r="A153" s="22"/>
      <c r="B153" s="21"/>
      <c r="C153" s="14" t="s">
        <v>8</v>
      </c>
      <c r="D153" s="18"/>
      <c r="E153" s="18"/>
      <c r="F153" s="18" t="e">
        <f t="shared" si="1"/>
        <v>#DIV/0!</v>
      </c>
    </row>
    <row r="154" spans="1:6" ht="15.75" hidden="1" x14ac:dyDescent="0.25">
      <c r="A154" s="22"/>
      <c r="B154" s="21"/>
      <c r="C154" s="14" t="s">
        <v>9</v>
      </c>
      <c r="D154" s="18"/>
      <c r="E154" s="18"/>
      <c r="F154" s="18" t="e">
        <f t="shared" si="1"/>
        <v>#DIV/0!</v>
      </c>
    </row>
    <row r="155" spans="1:6" ht="15.75" hidden="1" x14ac:dyDescent="0.25">
      <c r="A155" s="22"/>
      <c r="B155" s="21"/>
      <c r="C155" s="14" t="s">
        <v>10</v>
      </c>
      <c r="D155" s="18"/>
      <c r="E155" s="18"/>
      <c r="F155" s="18" t="e">
        <f t="shared" si="1"/>
        <v>#DIV/0!</v>
      </c>
    </row>
    <row r="156" spans="1:6" ht="15.75" hidden="1" x14ac:dyDescent="0.25">
      <c r="A156" s="22"/>
      <c r="B156" s="21" t="s">
        <v>56</v>
      </c>
      <c r="C156" s="14" t="s">
        <v>7</v>
      </c>
      <c r="D156" s="18">
        <f>SUM(D157:D159)</f>
        <v>0</v>
      </c>
      <c r="E156" s="18">
        <f>SUM(E157:E159)</f>
        <v>0</v>
      </c>
      <c r="F156" s="18" t="e">
        <f t="shared" si="1"/>
        <v>#DIV/0!</v>
      </c>
    </row>
    <row r="157" spans="1:6" ht="15.75" hidden="1" x14ac:dyDescent="0.25">
      <c r="A157" s="22"/>
      <c r="B157" s="21"/>
      <c r="C157" s="14" t="s">
        <v>8</v>
      </c>
      <c r="D157" s="18"/>
      <c r="E157" s="18"/>
      <c r="F157" s="18" t="e">
        <f t="shared" si="1"/>
        <v>#DIV/0!</v>
      </c>
    </row>
    <row r="158" spans="1:6" ht="15.75" hidden="1" x14ac:dyDescent="0.25">
      <c r="A158" s="22"/>
      <c r="B158" s="21"/>
      <c r="C158" s="14" t="s">
        <v>9</v>
      </c>
      <c r="D158" s="18"/>
      <c r="E158" s="18"/>
      <c r="F158" s="18" t="e">
        <f t="shared" si="1"/>
        <v>#DIV/0!</v>
      </c>
    </row>
    <row r="159" spans="1:6" ht="15.75" hidden="1" x14ac:dyDescent="0.25">
      <c r="A159" s="22"/>
      <c r="B159" s="21"/>
      <c r="C159" s="14" t="s">
        <v>10</v>
      </c>
      <c r="D159" s="18"/>
      <c r="E159" s="18"/>
      <c r="F159" s="18" t="e">
        <f t="shared" si="1"/>
        <v>#DIV/0!</v>
      </c>
    </row>
    <row r="160" spans="1:6" ht="15.75" hidden="1" x14ac:dyDescent="0.25">
      <c r="A160" s="22"/>
      <c r="B160" s="21" t="s">
        <v>57</v>
      </c>
      <c r="C160" s="14" t="s">
        <v>7</v>
      </c>
      <c r="D160" s="18">
        <f>SUM(D161:D163)</f>
        <v>0</v>
      </c>
      <c r="E160" s="18">
        <f>SUM(E161:E163)</f>
        <v>0</v>
      </c>
      <c r="F160" s="18" t="e">
        <f t="shared" si="1"/>
        <v>#DIV/0!</v>
      </c>
    </row>
    <row r="161" spans="1:6" ht="15.75" hidden="1" x14ac:dyDescent="0.25">
      <c r="A161" s="22"/>
      <c r="B161" s="21"/>
      <c r="C161" s="14" t="s">
        <v>8</v>
      </c>
      <c r="D161" s="18"/>
      <c r="E161" s="18"/>
      <c r="F161" s="18" t="e">
        <f t="shared" si="1"/>
        <v>#DIV/0!</v>
      </c>
    </row>
    <row r="162" spans="1:6" ht="15.75" hidden="1" x14ac:dyDescent="0.25">
      <c r="A162" s="22"/>
      <c r="B162" s="21"/>
      <c r="C162" s="14" t="s">
        <v>9</v>
      </c>
      <c r="D162" s="18"/>
      <c r="E162" s="18"/>
      <c r="F162" s="18" t="e">
        <f t="shared" si="1"/>
        <v>#DIV/0!</v>
      </c>
    </row>
    <row r="163" spans="1:6" ht="15.75" hidden="1" x14ac:dyDescent="0.25">
      <c r="A163" s="22"/>
      <c r="B163" s="21"/>
      <c r="C163" s="14" t="s">
        <v>10</v>
      </c>
      <c r="D163" s="18"/>
      <c r="E163" s="18"/>
      <c r="F163" s="18" t="e">
        <f t="shared" si="1"/>
        <v>#DIV/0!</v>
      </c>
    </row>
    <row r="164" spans="1:6" ht="15.75" hidden="1" x14ac:dyDescent="0.25">
      <c r="A164" s="22"/>
      <c r="B164" s="21" t="s">
        <v>58</v>
      </c>
      <c r="C164" s="14" t="s">
        <v>7</v>
      </c>
      <c r="D164" s="18">
        <f>SUM(D165:D167)</f>
        <v>0</v>
      </c>
      <c r="E164" s="18">
        <f>SUM(E165:E167)</f>
        <v>0</v>
      </c>
      <c r="F164" s="18" t="e">
        <f t="shared" si="1"/>
        <v>#DIV/0!</v>
      </c>
    </row>
    <row r="165" spans="1:6" ht="15.75" hidden="1" x14ac:dyDescent="0.25">
      <c r="A165" s="22"/>
      <c r="B165" s="21"/>
      <c r="C165" s="14" t="s">
        <v>8</v>
      </c>
      <c r="D165" s="18"/>
      <c r="E165" s="18"/>
      <c r="F165" s="18" t="e">
        <f t="shared" si="1"/>
        <v>#DIV/0!</v>
      </c>
    </row>
    <row r="166" spans="1:6" ht="15.75" hidden="1" x14ac:dyDescent="0.25">
      <c r="A166" s="22"/>
      <c r="B166" s="21"/>
      <c r="C166" s="14" t="s">
        <v>9</v>
      </c>
      <c r="D166" s="18"/>
      <c r="E166" s="18"/>
      <c r="F166" s="18" t="e">
        <f t="shared" si="1"/>
        <v>#DIV/0!</v>
      </c>
    </row>
    <row r="167" spans="1:6" ht="15.75" hidden="1" x14ac:dyDescent="0.25">
      <c r="A167" s="22"/>
      <c r="B167" s="21"/>
      <c r="C167" s="14" t="s">
        <v>10</v>
      </c>
      <c r="D167" s="18"/>
      <c r="E167" s="18"/>
      <c r="F167" s="18" t="e">
        <f t="shared" si="1"/>
        <v>#DIV/0!</v>
      </c>
    </row>
    <row r="168" spans="1:6" ht="15.75" hidden="1" x14ac:dyDescent="0.25">
      <c r="A168" s="12"/>
      <c r="B168" s="21" t="s">
        <v>26</v>
      </c>
      <c r="C168" s="14" t="s">
        <v>7</v>
      </c>
      <c r="D168" s="18">
        <f>SUM(D169:D171)</f>
        <v>200</v>
      </c>
      <c r="E168" s="18">
        <f>SUM(E169:E171)</f>
        <v>0</v>
      </c>
      <c r="F168" s="18">
        <f t="shared" si="1"/>
        <v>0</v>
      </c>
    </row>
    <row r="169" spans="1:6" ht="15.75" hidden="1" x14ac:dyDescent="0.25">
      <c r="A169" s="16"/>
      <c r="B169" s="21"/>
      <c r="C169" s="14" t="s">
        <v>8</v>
      </c>
      <c r="D169" s="18">
        <f>SUM(D173+D177)</f>
        <v>0</v>
      </c>
      <c r="E169" s="18">
        <f>SUM(E173+E177)</f>
        <v>0</v>
      </c>
      <c r="F169" s="18" t="e">
        <f t="shared" si="1"/>
        <v>#DIV/0!</v>
      </c>
    </row>
    <row r="170" spans="1:6" ht="15.75" hidden="1" x14ac:dyDescent="0.25">
      <c r="A170" s="16"/>
      <c r="B170" s="21"/>
      <c r="C170" s="14" t="s">
        <v>9</v>
      </c>
      <c r="D170" s="18">
        <f t="shared" ref="D170:E171" si="11">SUM(D174+D178)</f>
        <v>0</v>
      </c>
      <c r="E170" s="18">
        <f t="shared" si="11"/>
        <v>0</v>
      </c>
      <c r="F170" s="18" t="e">
        <f t="shared" si="1"/>
        <v>#DIV/0!</v>
      </c>
    </row>
    <row r="171" spans="1:6" ht="15.75" hidden="1" x14ac:dyDescent="0.25">
      <c r="A171" s="16"/>
      <c r="B171" s="21"/>
      <c r="C171" s="14" t="s">
        <v>10</v>
      </c>
      <c r="D171" s="18">
        <f t="shared" si="11"/>
        <v>200</v>
      </c>
      <c r="E171" s="18">
        <f t="shared" si="11"/>
        <v>0</v>
      </c>
      <c r="F171" s="18">
        <f t="shared" si="1"/>
        <v>0</v>
      </c>
    </row>
    <row r="172" spans="1:6" ht="15.75" hidden="1" x14ac:dyDescent="0.25">
      <c r="A172" s="16"/>
      <c r="B172" s="21" t="s">
        <v>59</v>
      </c>
      <c r="C172" s="14" t="s">
        <v>7</v>
      </c>
      <c r="D172" s="18">
        <f>SUM(D173:D175)</f>
        <v>0</v>
      </c>
      <c r="E172" s="18">
        <f>SUM(E173:E175)</f>
        <v>0</v>
      </c>
      <c r="F172" s="18" t="e">
        <f t="shared" si="1"/>
        <v>#DIV/0!</v>
      </c>
    </row>
    <row r="173" spans="1:6" ht="15.75" hidden="1" x14ac:dyDescent="0.25">
      <c r="A173" s="16"/>
      <c r="B173" s="21"/>
      <c r="C173" s="14" t="s">
        <v>8</v>
      </c>
      <c r="D173" s="18"/>
      <c r="E173" s="18"/>
      <c r="F173" s="18" t="e">
        <f t="shared" si="1"/>
        <v>#DIV/0!</v>
      </c>
    </row>
    <row r="174" spans="1:6" ht="15.75" hidden="1" x14ac:dyDescent="0.25">
      <c r="A174" s="16"/>
      <c r="B174" s="21"/>
      <c r="C174" s="14" t="s">
        <v>9</v>
      </c>
      <c r="D174" s="18"/>
      <c r="E174" s="18"/>
      <c r="F174" s="18" t="e">
        <f t="shared" si="1"/>
        <v>#DIV/0!</v>
      </c>
    </row>
    <row r="175" spans="1:6" ht="15.75" hidden="1" x14ac:dyDescent="0.25">
      <c r="A175" s="16"/>
      <c r="B175" s="21"/>
      <c r="C175" s="14" t="s">
        <v>10</v>
      </c>
      <c r="D175" s="18"/>
      <c r="E175" s="18"/>
      <c r="F175" s="18" t="e">
        <f t="shared" si="1"/>
        <v>#DIV/0!</v>
      </c>
    </row>
    <row r="176" spans="1:6" ht="15.75" hidden="1" x14ac:dyDescent="0.25">
      <c r="A176" s="16"/>
      <c r="B176" s="21" t="s">
        <v>60</v>
      </c>
      <c r="C176" s="14" t="s">
        <v>7</v>
      </c>
      <c r="D176" s="18">
        <f>SUM(D177:D179)</f>
        <v>200</v>
      </c>
      <c r="E176" s="18">
        <f>SUM(E177:E179)</f>
        <v>0</v>
      </c>
      <c r="F176" s="18">
        <f t="shared" si="1"/>
        <v>0</v>
      </c>
    </row>
    <row r="177" spans="1:6" ht="15.75" hidden="1" x14ac:dyDescent="0.25">
      <c r="A177" s="16"/>
      <c r="B177" s="21"/>
      <c r="C177" s="14" t="s">
        <v>8</v>
      </c>
      <c r="D177" s="18"/>
      <c r="E177" s="18"/>
      <c r="F177" s="18" t="e">
        <f t="shared" si="1"/>
        <v>#DIV/0!</v>
      </c>
    </row>
    <row r="178" spans="1:6" ht="15.75" hidden="1" x14ac:dyDescent="0.25">
      <c r="A178" s="16"/>
      <c r="B178" s="21"/>
      <c r="C178" s="14" t="s">
        <v>9</v>
      </c>
      <c r="D178" s="18"/>
      <c r="E178" s="18"/>
      <c r="F178" s="18" t="e">
        <f t="shared" si="1"/>
        <v>#DIV/0!</v>
      </c>
    </row>
    <row r="179" spans="1:6" ht="15.75" hidden="1" x14ac:dyDescent="0.25">
      <c r="A179" s="16"/>
      <c r="B179" s="21"/>
      <c r="C179" s="14" t="s">
        <v>10</v>
      </c>
      <c r="D179" s="18">
        <v>200</v>
      </c>
      <c r="E179" s="18"/>
      <c r="F179" s="18">
        <f t="shared" si="1"/>
        <v>0</v>
      </c>
    </row>
    <row r="180" spans="1:6" ht="15.75" hidden="1" x14ac:dyDescent="0.25">
      <c r="A180" s="16"/>
      <c r="B180" s="21" t="s">
        <v>27</v>
      </c>
      <c r="C180" s="14" t="s">
        <v>7</v>
      </c>
      <c r="D180" s="18">
        <f>SUM(D181:D183)</f>
        <v>0</v>
      </c>
      <c r="E180" s="18">
        <f>SUM(E181:E183)</f>
        <v>0</v>
      </c>
      <c r="F180" s="18" t="e">
        <f t="shared" si="1"/>
        <v>#DIV/0!</v>
      </c>
    </row>
    <row r="181" spans="1:6" ht="15.75" hidden="1" x14ac:dyDescent="0.25">
      <c r="A181" s="16"/>
      <c r="B181" s="21"/>
      <c r="C181" s="14" t="s">
        <v>8</v>
      </c>
      <c r="D181" s="18">
        <f>SUM(D185+D189)</f>
        <v>0</v>
      </c>
      <c r="E181" s="18">
        <f>SUM(E185+E189)</f>
        <v>0</v>
      </c>
      <c r="F181" s="18" t="e">
        <f t="shared" si="1"/>
        <v>#DIV/0!</v>
      </c>
    </row>
    <row r="182" spans="1:6" ht="15.75" hidden="1" x14ac:dyDescent="0.25">
      <c r="A182" s="16"/>
      <c r="B182" s="21"/>
      <c r="C182" s="14" t="s">
        <v>9</v>
      </c>
      <c r="D182" s="18">
        <f t="shared" ref="D182:E183" si="12">SUM(D186+D190)</f>
        <v>0</v>
      </c>
      <c r="E182" s="18">
        <f t="shared" si="12"/>
        <v>0</v>
      </c>
      <c r="F182" s="18" t="e">
        <f t="shared" si="1"/>
        <v>#DIV/0!</v>
      </c>
    </row>
    <row r="183" spans="1:6" ht="15.75" hidden="1" x14ac:dyDescent="0.25">
      <c r="A183" s="19"/>
      <c r="B183" s="21"/>
      <c r="C183" s="14" t="s">
        <v>10</v>
      </c>
      <c r="D183" s="18">
        <f t="shared" si="12"/>
        <v>0</v>
      </c>
      <c r="E183" s="18">
        <f t="shared" si="12"/>
        <v>0</v>
      </c>
      <c r="F183" s="18" t="e">
        <f t="shared" si="1"/>
        <v>#DIV/0!</v>
      </c>
    </row>
    <row r="184" spans="1:6" ht="15.75" hidden="1" x14ac:dyDescent="0.25">
      <c r="A184" s="12"/>
      <c r="B184" s="21" t="s">
        <v>61</v>
      </c>
      <c r="C184" s="14" t="s">
        <v>7</v>
      </c>
      <c r="D184" s="18">
        <f>SUM(D185:D187)</f>
        <v>0</v>
      </c>
      <c r="E184" s="18">
        <f>SUM(E185:E187)</f>
        <v>0</v>
      </c>
      <c r="F184" s="18" t="e">
        <f t="shared" si="1"/>
        <v>#DIV/0!</v>
      </c>
    </row>
    <row r="185" spans="1:6" ht="15.75" hidden="1" x14ac:dyDescent="0.25">
      <c r="A185" s="16"/>
      <c r="B185" s="21"/>
      <c r="C185" s="14" t="s">
        <v>8</v>
      </c>
      <c r="D185" s="18"/>
      <c r="E185" s="18"/>
      <c r="F185" s="18" t="e">
        <f t="shared" si="1"/>
        <v>#DIV/0!</v>
      </c>
    </row>
    <row r="186" spans="1:6" ht="15.75" hidden="1" x14ac:dyDescent="0.25">
      <c r="A186" s="16"/>
      <c r="B186" s="21"/>
      <c r="C186" s="14" t="s">
        <v>9</v>
      </c>
      <c r="D186" s="18"/>
      <c r="E186" s="18"/>
      <c r="F186" s="18" t="e">
        <f t="shared" si="1"/>
        <v>#DIV/0!</v>
      </c>
    </row>
    <row r="187" spans="1:6" ht="15.75" hidden="1" x14ac:dyDescent="0.25">
      <c r="A187" s="16"/>
      <c r="B187" s="21"/>
      <c r="C187" s="14" t="s">
        <v>10</v>
      </c>
      <c r="D187" s="18"/>
      <c r="E187" s="18"/>
      <c r="F187" s="18" t="e">
        <f t="shared" si="1"/>
        <v>#DIV/0!</v>
      </c>
    </row>
    <row r="188" spans="1:6" ht="15.75" hidden="1" x14ac:dyDescent="0.25">
      <c r="A188" s="16"/>
      <c r="B188" s="21" t="s">
        <v>62</v>
      </c>
      <c r="C188" s="14" t="s">
        <v>7</v>
      </c>
      <c r="D188" s="18">
        <f>SUM(D189:D191)</f>
        <v>0</v>
      </c>
      <c r="E188" s="18">
        <f>SUM(E189:E191)</f>
        <v>0</v>
      </c>
      <c r="F188" s="18" t="e">
        <f t="shared" si="1"/>
        <v>#DIV/0!</v>
      </c>
    </row>
    <row r="189" spans="1:6" ht="15.75" hidden="1" x14ac:dyDescent="0.25">
      <c r="A189" s="16"/>
      <c r="B189" s="21"/>
      <c r="C189" s="14" t="s">
        <v>8</v>
      </c>
      <c r="D189" s="18"/>
      <c r="E189" s="18"/>
      <c r="F189" s="18" t="e">
        <f t="shared" si="1"/>
        <v>#DIV/0!</v>
      </c>
    </row>
    <row r="190" spans="1:6" ht="15.75" hidden="1" x14ac:dyDescent="0.25">
      <c r="A190" s="16"/>
      <c r="B190" s="21"/>
      <c r="C190" s="14" t="s">
        <v>9</v>
      </c>
      <c r="D190" s="18"/>
      <c r="E190" s="18"/>
      <c r="F190" s="18" t="e">
        <f t="shared" si="1"/>
        <v>#DIV/0!</v>
      </c>
    </row>
    <row r="191" spans="1:6" ht="15.75" hidden="1" x14ac:dyDescent="0.25">
      <c r="A191" s="16"/>
      <c r="B191" s="21"/>
      <c r="C191" s="14" t="s">
        <v>10</v>
      </c>
      <c r="D191" s="18"/>
      <c r="E191" s="18"/>
      <c r="F191" s="18" t="e">
        <f t="shared" si="1"/>
        <v>#DIV/0!</v>
      </c>
    </row>
    <row r="192" spans="1:6" ht="15.75" hidden="1" x14ac:dyDescent="0.25">
      <c r="A192" s="16"/>
      <c r="B192" s="21" t="s">
        <v>28</v>
      </c>
      <c r="C192" s="14" t="s">
        <v>7</v>
      </c>
      <c r="D192" s="18">
        <f>SUM(D193:D195)</f>
        <v>0</v>
      </c>
      <c r="E192" s="18">
        <f>SUM(E193:E195)</f>
        <v>0</v>
      </c>
      <c r="F192" s="18" t="e">
        <f t="shared" si="1"/>
        <v>#DIV/0!</v>
      </c>
    </row>
    <row r="193" spans="1:6" ht="15.75" hidden="1" x14ac:dyDescent="0.25">
      <c r="A193" s="16"/>
      <c r="B193" s="21"/>
      <c r="C193" s="14" t="s">
        <v>8</v>
      </c>
      <c r="D193" s="18"/>
      <c r="E193" s="18"/>
      <c r="F193" s="18" t="e">
        <f t="shared" si="1"/>
        <v>#DIV/0!</v>
      </c>
    </row>
    <row r="194" spans="1:6" ht="15.75" hidden="1" x14ac:dyDescent="0.25">
      <c r="A194" s="16"/>
      <c r="B194" s="21"/>
      <c r="C194" s="14" t="s">
        <v>9</v>
      </c>
      <c r="D194" s="18"/>
      <c r="E194" s="18"/>
      <c r="F194" s="18" t="e">
        <f t="shared" si="1"/>
        <v>#DIV/0!</v>
      </c>
    </row>
    <row r="195" spans="1:6" ht="15.75" hidden="1" x14ac:dyDescent="0.25">
      <c r="A195" s="16"/>
      <c r="B195" s="21"/>
      <c r="C195" s="14" t="s">
        <v>10</v>
      </c>
      <c r="D195" s="18"/>
      <c r="E195" s="18"/>
      <c r="F195" s="18" t="e">
        <f t="shared" si="1"/>
        <v>#DIV/0!</v>
      </c>
    </row>
    <row r="196" spans="1:6" ht="15.75" hidden="1" x14ac:dyDescent="0.25">
      <c r="A196" s="16"/>
      <c r="B196" s="21" t="s">
        <v>29</v>
      </c>
      <c r="C196" s="14" t="s">
        <v>7</v>
      </c>
      <c r="D196" s="18">
        <f>SUM(D197:D199)</f>
        <v>0</v>
      </c>
      <c r="E196" s="18">
        <f>SUM(E197:E199)</f>
        <v>0</v>
      </c>
      <c r="F196" s="18" t="e">
        <f t="shared" si="1"/>
        <v>#DIV/0!</v>
      </c>
    </row>
    <row r="197" spans="1:6" ht="15.75" hidden="1" x14ac:dyDescent="0.25">
      <c r="A197" s="16"/>
      <c r="B197" s="21"/>
      <c r="C197" s="14" t="s">
        <v>8</v>
      </c>
      <c r="D197" s="18">
        <f>SUM(D201+D205+D209)</f>
        <v>0</v>
      </c>
      <c r="E197" s="18">
        <f>SUM(E201+E205+E209)</f>
        <v>0</v>
      </c>
      <c r="F197" s="18" t="e">
        <f t="shared" si="1"/>
        <v>#DIV/0!</v>
      </c>
    </row>
    <row r="198" spans="1:6" ht="15.75" hidden="1" x14ac:dyDescent="0.25">
      <c r="A198" s="16"/>
      <c r="B198" s="21"/>
      <c r="C198" s="14" t="s">
        <v>9</v>
      </c>
      <c r="D198" s="18">
        <f t="shared" ref="D198:E199" si="13">SUM(D202+D206+D210)</f>
        <v>0</v>
      </c>
      <c r="E198" s="18">
        <f t="shared" si="13"/>
        <v>0</v>
      </c>
      <c r="F198" s="18" t="e">
        <f t="shared" si="1"/>
        <v>#DIV/0!</v>
      </c>
    </row>
    <row r="199" spans="1:6" ht="15.75" hidden="1" x14ac:dyDescent="0.25">
      <c r="A199" s="16"/>
      <c r="B199" s="21"/>
      <c r="C199" s="14" t="s">
        <v>10</v>
      </c>
      <c r="D199" s="18">
        <f t="shared" si="13"/>
        <v>0</v>
      </c>
      <c r="E199" s="18">
        <f t="shared" si="13"/>
        <v>0</v>
      </c>
      <c r="F199" s="18" t="e">
        <f t="shared" si="1"/>
        <v>#DIV/0!</v>
      </c>
    </row>
    <row r="200" spans="1:6" ht="15.75" hidden="1" x14ac:dyDescent="0.25">
      <c r="A200" s="16"/>
      <c r="B200" s="21" t="s">
        <v>63</v>
      </c>
      <c r="C200" s="14" t="s">
        <v>7</v>
      </c>
      <c r="D200" s="18">
        <f>SUM(D201:D203)</f>
        <v>0</v>
      </c>
      <c r="E200" s="18">
        <f>SUM(E201:E203)</f>
        <v>0</v>
      </c>
      <c r="F200" s="18" t="e">
        <f t="shared" si="1"/>
        <v>#DIV/0!</v>
      </c>
    </row>
    <row r="201" spans="1:6" ht="15.75" hidden="1" x14ac:dyDescent="0.25">
      <c r="A201" s="16"/>
      <c r="B201" s="21"/>
      <c r="C201" s="14" t="s">
        <v>8</v>
      </c>
      <c r="D201" s="18"/>
      <c r="E201" s="18"/>
      <c r="F201" s="18" t="e">
        <f t="shared" si="1"/>
        <v>#DIV/0!</v>
      </c>
    </row>
    <row r="202" spans="1:6" ht="15.75" hidden="1" x14ac:dyDescent="0.25">
      <c r="A202" s="16"/>
      <c r="B202" s="21"/>
      <c r="C202" s="14" t="s">
        <v>9</v>
      </c>
      <c r="D202" s="18"/>
      <c r="E202" s="18"/>
      <c r="F202" s="18" t="e">
        <f t="shared" si="1"/>
        <v>#DIV/0!</v>
      </c>
    </row>
    <row r="203" spans="1:6" ht="15.75" hidden="1" x14ac:dyDescent="0.25">
      <c r="A203" s="16"/>
      <c r="B203" s="21"/>
      <c r="C203" s="14" t="s">
        <v>10</v>
      </c>
      <c r="D203" s="18"/>
      <c r="E203" s="18"/>
      <c r="F203" s="18" t="e">
        <f t="shared" si="1"/>
        <v>#DIV/0!</v>
      </c>
    </row>
    <row r="204" spans="1:6" ht="15.75" hidden="1" x14ac:dyDescent="0.25">
      <c r="A204" s="16"/>
      <c r="B204" s="21" t="s">
        <v>64</v>
      </c>
      <c r="C204" s="14" t="s">
        <v>7</v>
      </c>
      <c r="D204" s="18">
        <f>SUM(D205:D207)</f>
        <v>0</v>
      </c>
      <c r="E204" s="18">
        <f>SUM(E205:E207)</f>
        <v>0</v>
      </c>
      <c r="F204" s="18" t="e">
        <f t="shared" si="1"/>
        <v>#DIV/0!</v>
      </c>
    </row>
    <row r="205" spans="1:6" ht="15.75" hidden="1" x14ac:dyDescent="0.25">
      <c r="A205" s="16"/>
      <c r="B205" s="21"/>
      <c r="C205" s="14" t="s">
        <v>8</v>
      </c>
      <c r="D205" s="18"/>
      <c r="E205" s="18"/>
      <c r="F205" s="18" t="e">
        <f t="shared" si="1"/>
        <v>#DIV/0!</v>
      </c>
    </row>
    <row r="206" spans="1:6" ht="15.75" hidden="1" x14ac:dyDescent="0.25">
      <c r="A206" s="16"/>
      <c r="B206" s="21"/>
      <c r="C206" s="14" t="s">
        <v>9</v>
      </c>
      <c r="D206" s="18"/>
      <c r="E206" s="18"/>
      <c r="F206" s="18" t="e">
        <f t="shared" si="1"/>
        <v>#DIV/0!</v>
      </c>
    </row>
    <row r="207" spans="1:6" ht="15.75" hidden="1" x14ac:dyDescent="0.25">
      <c r="A207" s="16"/>
      <c r="B207" s="21"/>
      <c r="C207" s="14" t="s">
        <v>10</v>
      </c>
      <c r="D207" s="18"/>
      <c r="E207" s="18"/>
      <c r="F207" s="18" t="e">
        <f t="shared" si="1"/>
        <v>#DIV/0!</v>
      </c>
    </row>
    <row r="208" spans="1:6" ht="15.75" hidden="1" x14ac:dyDescent="0.25">
      <c r="A208" s="16"/>
      <c r="B208" s="21" t="s">
        <v>65</v>
      </c>
      <c r="C208" s="14" t="s">
        <v>7</v>
      </c>
      <c r="D208" s="18">
        <f>SUM(D209:D211)</f>
        <v>0</v>
      </c>
      <c r="E208" s="18">
        <f>SUM(E209:E211)</f>
        <v>0</v>
      </c>
      <c r="F208" s="18" t="e">
        <f t="shared" si="1"/>
        <v>#DIV/0!</v>
      </c>
    </row>
    <row r="209" spans="1:6" ht="15.75" hidden="1" x14ac:dyDescent="0.25">
      <c r="A209" s="16"/>
      <c r="B209" s="21"/>
      <c r="C209" s="14" t="s">
        <v>8</v>
      </c>
      <c r="D209" s="18"/>
      <c r="E209" s="18"/>
      <c r="F209" s="18" t="e">
        <f t="shared" si="1"/>
        <v>#DIV/0!</v>
      </c>
    </row>
    <row r="210" spans="1:6" ht="15.75" hidden="1" x14ac:dyDescent="0.25">
      <c r="A210" s="16"/>
      <c r="B210" s="21"/>
      <c r="C210" s="14" t="s">
        <v>9</v>
      </c>
      <c r="D210" s="18"/>
      <c r="E210" s="18"/>
      <c r="F210" s="18" t="e">
        <f t="shared" si="1"/>
        <v>#DIV/0!</v>
      </c>
    </row>
    <row r="211" spans="1:6" ht="15.75" hidden="1" x14ac:dyDescent="0.25">
      <c r="A211" s="19"/>
      <c r="B211" s="21"/>
      <c r="C211" s="14" t="s">
        <v>10</v>
      </c>
      <c r="D211" s="18"/>
      <c r="E211" s="18"/>
      <c r="F211" s="18" t="e">
        <f t="shared" si="1"/>
        <v>#DIV/0!</v>
      </c>
    </row>
    <row r="212" spans="1:6" ht="30" customHeight="1" x14ac:dyDescent="0.25">
      <c r="A212" s="12" t="s">
        <v>66</v>
      </c>
      <c r="B212" s="13" t="s">
        <v>67</v>
      </c>
      <c r="C212" s="14" t="s">
        <v>7</v>
      </c>
      <c r="D212" s="15">
        <f>SUM(D213:D215)</f>
        <v>100</v>
      </c>
      <c r="E212" s="15">
        <f>SUM(E213:E215)</f>
        <v>18</v>
      </c>
      <c r="F212" s="18">
        <f t="shared" si="1"/>
        <v>18</v>
      </c>
    </row>
    <row r="213" spans="1:6" ht="15.75" x14ac:dyDescent="0.25">
      <c r="A213" s="16"/>
      <c r="B213" s="17"/>
      <c r="C213" s="14" t="s">
        <v>8</v>
      </c>
      <c r="D213" s="18">
        <f>SUM(D217+D229+D249+D253+D245)</f>
        <v>0</v>
      </c>
      <c r="E213" s="18">
        <f>SUM(E217+E229+E249+E253+E245)</f>
        <v>0</v>
      </c>
      <c r="F213" s="18"/>
    </row>
    <row r="214" spans="1:6" ht="15.75" x14ac:dyDescent="0.25">
      <c r="A214" s="16"/>
      <c r="B214" s="17"/>
      <c r="C214" s="14" t="s">
        <v>9</v>
      </c>
      <c r="D214" s="18">
        <f t="shared" ref="D214:E215" si="14">SUM(D218+D230+D250+D254+D246)</f>
        <v>0</v>
      </c>
      <c r="E214" s="18">
        <f t="shared" si="14"/>
        <v>0</v>
      </c>
      <c r="F214" s="18"/>
    </row>
    <row r="215" spans="1:6" ht="15.75" x14ac:dyDescent="0.25">
      <c r="A215" s="19"/>
      <c r="B215" s="20"/>
      <c r="C215" s="14" t="s">
        <v>10</v>
      </c>
      <c r="D215" s="18">
        <f t="shared" si="14"/>
        <v>100</v>
      </c>
      <c r="E215" s="18">
        <f t="shared" si="14"/>
        <v>18</v>
      </c>
      <c r="F215" s="18">
        <f t="shared" si="1"/>
        <v>18</v>
      </c>
    </row>
    <row r="216" spans="1:6" ht="15.75" hidden="1" x14ac:dyDescent="0.25">
      <c r="A216" s="12"/>
      <c r="B216" s="21" t="s">
        <v>34</v>
      </c>
      <c r="C216" s="14" t="s">
        <v>7</v>
      </c>
      <c r="D216" s="18">
        <f>SUM(D217:D219)</f>
        <v>60</v>
      </c>
      <c r="E216" s="18">
        <f>SUM(E217:E219)</f>
        <v>18</v>
      </c>
      <c r="F216" s="15"/>
    </row>
    <row r="217" spans="1:6" ht="15.75" hidden="1" x14ac:dyDescent="0.25">
      <c r="A217" s="16"/>
      <c r="B217" s="21"/>
      <c r="C217" s="14" t="s">
        <v>8</v>
      </c>
      <c r="D217" s="18">
        <f>SUM(D221+D225)</f>
        <v>0</v>
      </c>
      <c r="E217" s="18">
        <f>SUM(E221+E225)</f>
        <v>0</v>
      </c>
      <c r="F217" s="15"/>
    </row>
    <row r="218" spans="1:6" ht="15.75" hidden="1" x14ac:dyDescent="0.25">
      <c r="A218" s="16"/>
      <c r="B218" s="21"/>
      <c r="C218" s="14" t="s">
        <v>9</v>
      </c>
      <c r="D218" s="18">
        <f t="shared" ref="D218:E219" si="15">SUM(D222+D226)</f>
        <v>0</v>
      </c>
      <c r="E218" s="18">
        <f t="shared" si="15"/>
        <v>0</v>
      </c>
      <c r="F218" s="15"/>
    </row>
    <row r="219" spans="1:6" ht="15.75" hidden="1" x14ac:dyDescent="0.25">
      <c r="A219" s="19"/>
      <c r="B219" s="21"/>
      <c r="C219" s="14" t="s">
        <v>10</v>
      </c>
      <c r="D219" s="18">
        <f t="shared" si="15"/>
        <v>60</v>
      </c>
      <c r="E219" s="18">
        <f t="shared" si="15"/>
        <v>18</v>
      </c>
      <c r="F219" s="15"/>
    </row>
    <row r="220" spans="1:6" ht="15.75" hidden="1" x14ac:dyDescent="0.25">
      <c r="A220" s="12"/>
      <c r="B220" s="21" t="s">
        <v>68</v>
      </c>
      <c r="C220" s="14" t="s">
        <v>7</v>
      </c>
      <c r="D220" s="18">
        <f>SUM(D221:D223)</f>
        <v>60</v>
      </c>
      <c r="E220" s="18">
        <f>SUM(E221:E223)</f>
        <v>18</v>
      </c>
      <c r="F220" s="15"/>
    </row>
    <row r="221" spans="1:6" ht="15.75" hidden="1" x14ac:dyDescent="0.25">
      <c r="A221" s="16"/>
      <c r="B221" s="21"/>
      <c r="C221" s="14" t="s">
        <v>8</v>
      </c>
      <c r="D221" s="18"/>
      <c r="E221" s="18"/>
      <c r="F221" s="15"/>
    </row>
    <row r="222" spans="1:6" ht="15.75" hidden="1" x14ac:dyDescent="0.25">
      <c r="A222" s="16"/>
      <c r="B222" s="21"/>
      <c r="C222" s="14" t="s">
        <v>9</v>
      </c>
      <c r="D222" s="18"/>
      <c r="E222" s="18"/>
      <c r="F222" s="15"/>
    </row>
    <row r="223" spans="1:6" ht="15.75" hidden="1" x14ac:dyDescent="0.25">
      <c r="A223" s="19"/>
      <c r="B223" s="21"/>
      <c r="C223" s="14" t="s">
        <v>10</v>
      </c>
      <c r="D223" s="18">
        <v>60</v>
      </c>
      <c r="E223" s="18">
        <v>18</v>
      </c>
      <c r="F223" s="15"/>
    </row>
    <row r="224" spans="1:6" ht="15.75" hidden="1" x14ac:dyDescent="0.25">
      <c r="A224" s="12"/>
      <c r="B224" s="21" t="s">
        <v>69</v>
      </c>
      <c r="C224" s="14" t="s">
        <v>7</v>
      </c>
      <c r="D224" s="18">
        <f>SUM(D225:D227)</f>
        <v>0</v>
      </c>
      <c r="E224" s="18">
        <f>SUM(E225:E227)</f>
        <v>0</v>
      </c>
      <c r="F224" s="15"/>
    </row>
    <row r="225" spans="1:6" ht="15.75" hidden="1" x14ac:dyDescent="0.25">
      <c r="A225" s="16"/>
      <c r="B225" s="21"/>
      <c r="C225" s="14" t="s">
        <v>8</v>
      </c>
      <c r="D225" s="18"/>
      <c r="E225" s="18"/>
      <c r="F225" s="15"/>
    </row>
    <row r="226" spans="1:6" ht="15.75" hidden="1" x14ac:dyDescent="0.25">
      <c r="A226" s="16"/>
      <c r="B226" s="21"/>
      <c r="C226" s="14" t="s">
        <v>9</v>
      </c>
      <c r="D226" s="18"/>
      <c r="E226" s="18"/>
      <c r="F226" s="15"/>
    </row>
    <row r="227" spans="1:6" ht="15.75" hidden="1" x14ac:dyDescent="0.25">
      <c r="A227" s="19"/>
      <c r="B227" s="21"/>
      <c r="C227" s="14" t="s">
        <v>10</v>
      </c>
      <c r="D227" s="18"/>
      <c r="E227" s="18"/>
      <c r="F227" s="15"/>
    </row>
    <row r="228" spans="1:6" ht="15.75" hidden="1" x14ac:dyDescent="0.25">
      <c r="A228" s="12"/>
      <c r="B228" s="21" t="s">
        <v>35</v>
      </c>
      <c r="C228" s="14" t="s">
        <v>7</v>
      </c>
      <c r="D228" s="18">
        <f>SUM(D229:D231)</f>
        <v>10</v>
      </c>
      <c r="E228" s="18">
        <f>SUM(E229:E231)</f>
        <v>0</v>
      </c>
      <c r="F228" s="15"/>
    </row>
    <row r="229" spans="1:6" ht="15.75" hidden="1" x14ac:dyDescent="0.25">
      <c r="A229" s="16"/>
      <c r="B229" s="21"/>
      <c r="C229" s="14" t="s">
        <v>8</v>
      </c>
      <c r="D229" s="18">
        <f>SUM(D233+D237+D241)</f>
        <v>0</v>
      </c>
      <c r="E229" s="18">
        <f>SUM(E233+E237+E241)</f>
        <v>0</v>
      </c>
      <c r="F229" s="15"/>
    </row>
    <row r="230" spans="1:6" ht="15.75" hidden="1" x14ac:dyDescent="0.25">
      <c r="A230" s="16"/>
      <c r="B230" s="21"/>
      <c r="C230" s="14" t="s">
        <v>9</v>
      </c>
      <c r="D230" s="18">
        <f t="shared" ref="D230:E231" si="16">SUM(D234+D238+D242)</f>
        <v>0</v>
      </c>
      <c r="E230" s="18">
        <f t="shared" si="16"/>
        <v>0</v>
      </c>
      <c r="F230" s="15"/>
    </row>
    <row r="231" spans="1:6" ht="15.75" hidden="1" x14ac:dyDescent="0.25">
      <c r="A231" s="19"/>
      <c r="B231" s="21"/>
      <c r="C231" s="14" t="s">
        <v>10</v>
      </c>
      <c r="D231" s="18">
        <f t="shared" si="16"/>
        <v>10</v>
      </c>
      <c r="E231" s="18">
        <f t="shared" si="16"/>
        <v>0</v>
      </c>
      <c r="F231" s="15"/>
    </row>
    <row r="232" spans="1:6" ht="15.75" hidden="1" x14ac:dyDescent="0.25">
      <c r="A232" s="12"/>
      <c r="B232" s="21" t="s">
        <v>70</v>
      </c>
      <c r="C232" s="14" t="s">
        <v>7</v>
      </c>
      <c r="D232" s="18">
        <f>SUM(D233:D235)</f>
        <v>10</v>
      </c>
      <c r="E232" s="18">
        <f>SUM(E233:E235)</f>
        <v>0</v>
      </c>
      <c r="F232" s="15"/>
    </row>
    <row r="233" spans="1:6" ht="15.75" hidden="1" x14ac:dyDescent="0.25">
      <c r="A233" s="16"/>
      <c r="B233" s="21"/>
      <c r="C233" s="14" t="s">
        <v>8</v>
      </c>
      <c r="D233" s="18"/>
      <c r="E233" s="18"/>
      <c r="F233" s="15"/>
    </row>
    <row r="234" spans="1:6" ht="15.75" hidden="1" x14ac:dyDescent="0.25">
      <c r="A234" s="16"/>
      <c r="B234" s="21"/>
      <c r="C234" s="14" t="s">
        <v>9</v>
      </c>
      <c r="D234" s="18"/>
      <c r="E234" s="18"/>
      <c r="F234" s="15"/>
    </row>
    <row r="235" spans="1:6" ht="15.75" hidden="1" x14ac:dyDescent="0.25">
      <c r="A235" s="19"/>
      <c r="B235" s="21"/>
      <c r="C235" s="14" t="s">
        <v>10</v>
      </c>
      <c r="D235" s="18">
        <v>10</v>
      </c>
      <c r="E235" s="18"/>
      <c r="F235" s="15"/>
    </row>
    <row r="236" spans="1:6" ht="15.75" hidden="1" x14ac:dyDescent="0.25">
      <c r="A236" s="12"/>
      <c r="B236" s="21" t="s">
        <v>71</v>
      </c>
      <c r="C236" s="14" t="s">
        <v>7</v>
      </c>
      <c r="D236" s="18">
        <f>SUM(D237:D239)</f>
        <v>0</v>
      </c>
      <c r="E236" s="18">
        <f>SUM(E237:E239)</f>
        <v>0</v>
      </c>
      <c r="F236" s="15"/>
    </row>
    <row r="237" spans="1:6" ht="15.75" hidden="1" x14ac:dyDescent="0.25">
      <c r="A237" s="16"/>
      <c r="B237" s="21"/>
      <c r="C237" s="14" t="s">
        <v>8</v>
      </c>
      <c r="D237" s="18"/>
      <c r="E237" s="18"/>
      <c r="F237" s="15"/>
    </row>
    <row r="238" spans="1:6" ht="15.75" hidden="1" x14ac:dyDescent="0.25">
      <c r="A238" s="16"/>
      <c r="B238" s="21"/>
      <c r="C238" s="14" t="s">
        <v>9</v>
      </c>
      <c r="D238" s="18"/>
      <c r="E238" s="18"/>
      <c r="F238" s="15"/>
    </row>
    <row r="239" spans="1:6" ht="15.75" hidden="1" x14ac:dyDescent="0.25">
      <c r="A239" s="19"/>
      <c r="B239" s="21"/>
      <c r="C239" s="14" t="s">
        <v>10</v>
      </c>
      <c r="D239" s="18"/>
      <c r="E239" s="18"/>
      <c r="F239" s="15"/>
    </row>
    <row r="240" spans="1:6" ht="15.75" hidden="1" x14ac:dyDescent="0.25">
      <c r="A240" s="12"/>
      <c r="B240" s="21" t="s">
        <v>72</v>
      </c>
      <c r="C240" s="14" t="s">
        <v>7</v>
      </c>
      <c r="D240" s="18">
        <f>SUM(D241:D243)</f>
        <v>0</v>
      </c>
      <c r="E240" s="18">
        <f>SUM(E241:E243)</f>
        <v>0</v>
      </c>
      <c r="F240" s="15"/>
    </row>
    <row r="241" spans="1:6" ht="15.75" hidden="1" x14ac:dyDescent="0.25">
      <c r="A241" s="16"/>
      <c r="B241" s="21"/>
      <c r="C241" s="14" t="s">
        <v>8</v>
      </c>
      <c r="D241" s="18"/>
      <c r="E241" s="18"/>
      <c r="F241" s="15"/>
    </row>
    <row r="242" spans="1:6" ht="15.75" hidden="1" x14ac:dyDescent="0.25">
      <c r="A242" s="16"/>
      <c r="B242" s="21"/>
      <c r="C242" s="14" t="s">
        <v>9</v>
      </c>
      <c r="D242" s="18"/>
      <c r="E242" s="18"/>
      <c r="F242" s="15"/>
    </row>
    <row r="243" spans="1:6" ht="15.75" hidden="1" x14ac:dyDescent="0.25">
      <c r="A243" s="19"/>
      <c r="B243" s="21"/>
      <c r="C243" s="14" t="s">
        <v>10</v>
      </c>
      <c r="D243" s="18"/>
      <c r="E243" s="18"/>
      <c r="F243" s="15"/>
    </row>
    <row r="244" spans="1:6" ht="15.75" hidden="1" x14ac:dyDescent="0.25">
      <c r="A244" s="12"/>
      <c r="B244" s="21" t="s">
        <v>36</v>
      </c>
      <c r="C244" s="14" t="s">
        <v>7</v>
      </c>
      <c r="D244" s="18">
        <f>SUM(D245:D247)</f>
        <v>10</v>
      </c>
      <c r="E244" s="18">
        <f>SUM(E245:E247)</f>
        <v>0</v>
      </c>
      <c r="F244" s="15"/>
    </row>
    <row r="245" spans="1:6" ht="15.75" hidden="1" x14ac:dyDescent="0.25">
      <c r="A245" s="16"/>
      <c r="B245" s="21"/>
      <c r="C245" s="14" t="s">
        <v>8</v>
      </c>
      <c r="D245" s="18"/>
      <c r="E245" s="18"/>
      <c r="F245" s="15"/>
    </row>
    <row r="246" spans="1:6" ht="15.75" hidden="1" x14ac:dyDescent="0.25">
      <c r="A246" s="16"/>
      <c r="B246" s="21"/>
      <c r="C246" s="14" t="s">
        <v>9</v>
      </c>
      <c r="D246" s="18"/>
      <c r="E246" s="18"/>
      <c r="F246" s="15"/>
    </row>
    <row r="247" spans="1:6" ht="15.75" hidden="1" x14ac:dyDescent="0.25">
      <c r="A247" s="19"/>
      <c r="B247" s="21"/>
      <c r="C247" s="14" t="s">
        <v>10</v>
      </c>
      <c r="D247" s="18">
        <v>10</v>
      </c>
      <c r="E247" s="18"/>
      <c r="F247" s="15"/>
    </row>
    <row r="248" spans="1:6" ht="15.75" hidden="1" x14ac:dyDescent="0.25">
      <c r="A248" s="12"/>
      <c r="B248" s="21" t="s">
        <v>37</v>
      </c>
      <c r="C248" s="14" t="s">
        <v>7</v>
      </c>
      <c r="D248" s="18">
        <f>SUM(D249:D251)</f>
        <v>10</v>
      </c>
      <c r="E248" s="18">
        <f>SUM(E249:E251)</f>
        <v>0</v>
      </c>
      <c r="F248" s="15"/>
    </row>
    <row r="249" spans="1:6" ht="15.75" hidden="1" x14ac:dyDescent="0.25">
      <c r="A249" s="16"/>
      <c r="B249" s="21"/>
      <c r="C249" s="14" t="s">
        <v>8</v>
      </c>
      <c r="D249" s="18"/>
      <c r="E249" s="18"/>
      <c r="F249" s="15"/>
    </row>
    <row r="250" spans="1:6" ht="15.75" hidden="1" x14ac:dyDescent="0.25">
      <c r="A250" s="16"/>
      <c r="B250" s="21"/>
      <c r="C250" s="14" t="s">
        <v>9</v>
      </c>
      <c r="D250" s="18"/>
      <c r="E250" s="18"/>
      <c r="F250" s="15"/>
    </row>
    <row r="251" spans="1:6" ht="15.75" hidden="1" x14ac:dyDescent="0.25">
      <c r="A251" s="19"/>
      <c r="B251" s="21"/>
      <c r="C251" s="14" t="s">
        <v>10</v>
      </c>
      <c r="D251" s="18">
        <v>10</v>
      </c>
      <c r="E251" s="18"/>
      <c r="F251" s="15"/>
    </row>
    <row r="252" spans="1:6" ht="15.75" hidden="1" x14ac:dyDescent="0.25">
      <c r="A252" s="12"/>
      <c r="B252" s="21" t="s">
        <v>38</v>
      </c>
      <c r="C252" s="14" t="s">
        <v>7</v>
      </c>
      <c r="D252" s="18">
        <f>SUM(D253:D255)</f>
        <v>10</v>
      </c>
      <c r="E252" s="18">
        <f>SUM(E253:E255)</f>
        <v>0</v>
      </c>
      <c r="F252" s="15"/>
    </row>
    <row r="253" spans="1:6" ht="15.75" hidden="1" x14ac:dyDescent="0.25">
      <c r="A253" s="16"/>
      <c r="B253" s="21"/>
      <c r="C253" s="14" t="s">
        <v>8</v>
      </c>
      <c r="D253" s="18"/>
      <c r="E253" s="18"/>
      <c r="F253" s="15"/>
    </row>
    <row r="254" spans="1:6" ht="15.75" hidden="1" x14ac:dyDescent="0.25">
      <c r="A254" s="16"/>
      <c r="B254" s="21"/>
      <c r="C254" s="14" t="s">
        <v>9</v>
      </c>
      <c r="D254" s="18"/>
      <c r="E254" s="18"/>
      <c r="F254" s="15"/>
    </row>
    <row r="255" spans="1:6" ht="15.75" hidden="1" x14ac:dyDescent="0.25">
      <c r="A255" s="19"/>
      <c r="B255" s="21"/>
      <c r="C255" s="14" t="s">
        <v>10</v>
      </c>
      <c r="D255" s="18">
        <v>10</v>
      </c>
      <c r="E255" s="18"/>
      <c r="F255" s="15"/>
    </row>
    <row r="256" spans="1:6" ht="28.5" customHeight="1" x14ac:dyDescent="0.25">
      <c r="A256" s="12" t="s">
        <v>73</v>
      </c>
      <c r="B256" s="13" t="s">
        <v>74</v>
      </c>
      <c r="C256" s="14" t="s">
        <v>7</v>
      </c>
      <c r="D256" s="15">
        <f>SUM(D257:D259)</f>
        <v>450</v>
      </c>
      <c r="E256" s="15">
        <f>SUM(E257:E259)</f>
        <v>123.17</v>
      </c>
      <c r="F256" s="15">
        <f t="shared" si="1"/>
        <v>27.371111111111112</v>
      </c>
    </row>
    <row r="257" spans="1:6" ht="15.75" x14ac:dyDescent="0.25">
      <c r="A257" s="16"/>
      <c r="B257" s="17"/>
      <c r="C257" s="14" t="s">
        <v>8</v>
      </c>
      <c r="D257" s="18">
        <f>SUM(D261+D265+D269)</f>
        <v>0</v>
      </c>
      <c r="E257" s="18">
        <f>SUM(E261+E265+E269)</f>
        <v>0</v>
      </c>
      <c r="F257" s="18"/>
    </row>
    <row r="258" spans="1:6" ht="15.75" x14ac:dyDescent="0.25">
      <c r="A258" s="16"/>
      <c r="B258" s="17"/>
      <c r="C258" s="14" t="s">
        <v>9</v>
      </c>
      <c r="D258" s="18">
        <f t="shared" ref="D258:E259" si="17">SUM(D262+D266+D270)</f>
        <v>250</v>
      </c>
      <c r="E258" s="18">
        <f t="shared" si="17"/>
        <v>77.81</v>
      </c>
      <c r="F258" s="18">
        <f t="shared" si="1"/>
        <v>31.124000000000002</v>
      </c>
    </row>
    <row r="259" spans="1:6" ht="15.75" x14ac:dyDescent="0.25">
      <c r="A259" s="19"/>
      <c r="B259" s="20"/>
      <c r="C259" s="14" t="s">
        <v>10</v>
      </c>
      <c r="D259" s="18">
        <f t="shared" si="17"/>
        <v>200</v>
      </c>
      <c r="E259" s="18">
        <f t="shared" si="17"/>
        <v>45.36</v>
      </c>
      <c r="F259" s="18"/>
    </row>
    <row r="260" spans="1:6" ht="15.75" hidden="1" x14ac:dyDescent="0.25">
      <c r="A260" s="12"/>
      <c r="B260" s="21" t="s">
        <v>75</v>
      </c>
      <c r="C260" s="14" t="s">
        <v>7</v>
      </c>
      <c r="D260" s="18">
        <f>SUM(D261:D263)</f>
        <v>450</v>
      </c>
      <c r="E260" s="18">
        <f>SUM(E261:E263)</f>
        <v>123.17</v>
      </c>
      <c r="F260" s="18"/>
    </row>
    <row r="261" spans="1:6" ht="15.75" hidden="1" x14ac:dyDescent="0.25">
      <c r="A261" s="16"/>
      <c r="B261" s="21"/>
      <c r="C261" s="14" t="s">
        <v>8</v>
      </c>
      <c r="D261" s="18"/>
      <c r="E261" s="18"/>
      <c r="F261" s="18"/>
    </row>
    <row r="262" spans="1:6" ht="15.75" hidden="1" x14ac:dyDescent="0.25">
      <c r="A262" s="16"/>
      <c r="B262" s="21"/>
      <c r="C262" s="14" t="s">
        <v>9</v>
      </c>
      <c r="D262" s="18">
        <v>250</v>
      </c>
      <c r="E262" s="18">
        <v>77.81</v>
      </c>
      <c r="F262" s="18"/>
    </row>
    <row r="263" spans="1:6" ht="15.75" hidden="1" x14ac:dyDescent="0.25">
      <c r="A263" s="19"/>
      <c r="B263" s="21"/>
      <c r="C263" s="14" t="s">
        <v>10</v>
      </c>
      <c r="D263" s="18">
        <v>200</v>
      </c>
      <c r="E263" s="18">
        <v>45.36</v>
      </c>
      <c r="F263" s="18"/>
    </row>
    <row r="264" spans="1:6" ht="15.75" hidden="1" x14ac:dyDescent="0.25">
      <c r="A264" s="12"/>
      <c r="B264" s="21" t="s">
        <v>76</v>
      </c>
      <c r="C264" s="14" t="s">
        <v>7</v>
      </c>
      <c r="D264" s="18">
        <f>SUM(D265:D267)</f>
        <v>0</v>
      </c>
      <c r="E264" s="18">
        <f>SUM(E265:E267)</f>
        <v>0</v>
      </c>
      <c r="F264" s="18"/>
    </row>
    <row r="265" spans="1:6" ht="15.75" hidden="1" x14ac:dyDescent="0.25">
      <c r="A265" s="16"/>
      <c r="B265" s="21"/>
      <c r="C265" s="14" t="s">
        <v>8</v>
      </c>
      <c r="D265" s="18"/>
      <c r="E265" s="18"/>
      <c r="F265" s="18"/>
    </row>
    <row r="266" spans="1:6" ht="15.75" hidden="1" x14ac:dyDescent="0.25">
      <c r="A266" s="16"/>
      <c r="B266" s="21"/>
      <c r="C266" s="14" t="s">
        <v>9</v>
      </c>
      <c r="D266" s="18"/>
      <c r="E266" s="18"/>
      <c r="F266" s="18"/>
    </row>
    <row r="267" spans="1:6" ht="15.75" hidden="1" x14ac:dyDescent="0.25">
      <c r="A267" s="19"/>
      <c r="B267" s="21"/>
      <c r="C267" s="14" t="s">
        <v>10</v>
      </c>
      <c r="D267" s="18"/>
      <c r="E267" s="18"/>
      <c r="F267" s="18"/>
    </row>
    <row r="268" spans="1:6" ht="15.75" hidden="1" x14ac:dyDescent="0.25">
      <c r="A268" s="12"/>
      <c r="B268" s="21" t="s">
        <v>77</v>
      </c>
      <c r="C268" s="14" t="s">
        <v>7</v>
      </c>
      <c r="D268" s="18">
        <f>SUM(D269:D271)</f>
        <v>0</v>
      </c>
      <c r="E268" s="18">
        <f>SUM(E269:E271)</f>
        <v>0</v>
      </c>
      <c r="F268" s="18"/>
    </row>
    <row r="269" spans="1:6" ht="15.75" hidden="1" x14ac:dyDescent="0.25">
      <c r="A269" s="16"/>
      <c r="B269" s="21"/>
      <c r="C269" s="14" t="s">
        <v>8</v>
      </c>
      <c r="D269" s="18"/>
      <c r="E269" s="18"/>
      <c r="F269" s="18"/>
    </row>
    <row r="270" spans="1:6" ht="15.75" hidden="1" x14ac:dyDescent="0.25">
      <c r="A270" s="16"/>
      <c r="B270" s="21"/>
      <c r="C270" s="14" t="s">
        <v>9</v>
      </c>
      <c r="D270" s="18"/>
      <c r="E270" s="18"/>
      <c r="F270" s="18"/>
    </row>
    <row r="271" spans="1:6" ht="15.75" hidden="1" x14ac:dyDescent="0.25">
      <c r="A271" s="19"/>
      <c r="B271" s="21"/>
      <c r="C271" s="14" t="s">
        <v>10</v>
      </c>
      <c r="D271" s="18"/>
      <c r="E271" s="18"/>
      <c r="F271" s="18"/>
    </row>
    <row r="272" spans="1:6" ht="27.75" customHeight="1" x14ac:dyDescent="0.25">
      <c r="A272" s="12" t="s">
        <v>78</v>
      </c>
      <c r="B272" s="13" t="s">
        <v>79</v>
      </c>
      <c r="C272" s="14" t="s">
        <v>7</v>
      </c>
      <c r="D272" s="15">
        <f>SUM(D273:D275)</f>
        <v>9200</v>
      </c>
      <c r="E272" s="15">
        <f>SUM(E273:E275)</f>
        <v>6002.73</v>
      </c>
      <c r="F272" s="15">
        <f t="shared" si="1"/>
        <v>65.247065217391295</v>
      </c>
    </row>
    <row r="273" spans="1:6" ht="24" customHeight="1" x14ac:dyDescent="0.25">
      <c r="A273" s="16"/>
      <c r="B273" s="17"/>
      <c r="C273" s="14" t="s">
        <v>8</v>
      </c>
      <c r="D273" s="18">
        <f>SUM(D277+D289+D293)</f>
        <v>0</v>
      </c>
      <c r="E273" s="18">
        <f>SUM(E277+E289+E293)</f>
        <v>0</v>
      </c>
      <c r="F273" s="18"/>
    </row>
    <row r="274" spans="1:6" ht="24" customHeight="1" x14ac:dyDescent="0.25">
      <c r="A274" s="16"/>
      <c r="B274" s="17"/>
      <c r="C274" s="14" t="s">
        <v>9</v>
      </c>
      <c r="D274" s="18">
        <f t="shared" ref="D274:E275" si="18">SUM(D278+D290+D294)</f>
        <v>0</v>
      </c>
      <c r="E274" s="18">
        <f t="shared" si="18"/>
        <v>0</v>
      </c>
      <c r="F274" s="18"/>
    </row>
    <row r="275" spans="1:6" ht="24" customHeight="1" x14ac:dyDescent="0.25">
      <c r="A275" s="19"/>
      <c r="B275" s="20"/>
      <c r="C275" s="14" t="s">
        <v>10</v>
      </c>
      <c r="D275" s="18">
        <f t="shared" si="18"/>
        <v>9200</v>
      </c>
      <c r="E275" s="18">
        <f t="shared" si="18"/>
        <v>6002.73</v>
      </c>
      <c r="F275" s="18">
        <f t="shared" ref="F275:F331" si="19">E275/D275*100</f>
        <v>65.247065217391295</v>
      </c>
    </row>
    <row r="276" spans="1:6" ht="15.75" hidden="1" x14ac:dyDescent="0.25">
      <c r="A276" s="23"/>
      <c r="B276" s="24" t="s">
        <v>75</v>
      </c>
      <c r="C276" s="14" t="s">
        <v>7</v>
      </c>
      <c r="D276" s="18">
        <f>SUM(D277:D279)</f>
        <v>0</v>
      </c>
      <c r="E276" s="18">
        <f>SUM(E277:E279)</f>
        <v>0</v>
      </c>
      <c r="F276" s="18"/>
    </row>
    <row r="277" spans="1:6" ht="15.75" hidden="1" x14ac:dyDescent="0.25">
      <c r="A277" s="23"/>
      <c r="B277" s="24"/>
      <c r="C277" s="14" t="s">
        <v>8</v>
      </c>
      <c r="D277" s="18">
        <f>SUM(D281+D285)</f>
        <v>0</v>
      </c>
      <c r="E277" s="18">
        <f>SUM(E281+E285)</f>
        <v>0</v>
      </c>
      <c r="F277" s="18"/>
    </row>
    <row r="278" spans="1:6" ht="15.75" hidden="1" x14ac:dyDescent="0.25">
      <c r="A278" s="23"/>
      <c r="B278" s="24"/>
      <c r="C278" s="14" t="s">
        <v>9</v>
      </c>
      <c r="D278" s="18">
        <f t="shared" ref="D278:E279" si="20">SUM(D282+D286)</f>
        <v>0</v>
      </c>
      <c r="E278" s="18">
        <f t="shared" si="20"/>
        <v>0</v>
      </c>
      <c r="F278" s="18"/>
    </row>
    <row r="279" spans="1:6" ht="15.75" hidden="1" x14ac:dyDescent="0.25">
      <c r="A279" s="23"/>
      <c r="B279" s="24"/>
      <c r="C279" s="14" t="s">
        <v>10</v>
      </c>
      <c r="D279" s="18">
        <f t="shared" si="20"/>
        <v>0</v>
      </c>
      <c r="E279" s="18">
        <f t="shared" si="20"/>
        <v>0</v>
      </c>
      <c r="F279" s="18"/>
    </row>
    <row r="280" spans="1:6" ht="15.75" hidden="1" x14ac:dyDescent="0.25">
      <c r="A280" s="23"/>
      <c r="B280" s="21" t="s">
        <v>80</v>
      </c>
      <c r="C280" s="14" t="s">
        <v>7</v>
      </c>
      <c r="D280" s="18">
        <f>SUM(D281:D283)</f>
        <v>0</v>
      </c>
      <c r="E280" s="18">
        <f>SUM(E281:E283)</f>
        <v>0</v>
      </c>
      <c r="F280" s="18"/>
    </row>
    <row r="281" spans="1:6" ht="15.75" hidden="1" x14ac:dyDescent="0.25">
      <c r="A281" s="23"/>
      <c r="B281" s="21"/>
      <c r="C281" s="14" t="s">
        <v>8</v>
      </c>
      <c r="D281" s="18"/>
      <c r="E281" s="18"/>
      <c r="F281" s="18"/>
    </row>
    <row r="282" spans="1:6" ht="15.75" hidden="1" x14ac:dyDescent="0.25">
      <c r="A282" s="23"/>
      <c r="B282" s="21"/>
      <c r="C282" s="14" t="s">
        <v>9</v>
      </c>
      <c r="D282" s="18"/>
      <c r="E282" s="18"/>
      <c r="F282" s="18"/>
    </row>
    <row r="283" spans="1:6" ht="15.75" hidden="1" x14ac:dyDescent="0.25">
      <c r="A283" s="23"/>
      <c r="B283" s="21"/>
      <c r="C283" s="14" t="s">
        <v>10</v>
      </c>
      <c r="D283" s="18"/>
      <c r="E283" s="18"/>
      <c r="F283" s="18"/>
    </row>
    <row r="284" spans="1:6" ht="15.75" hidden="1" x14ac:dyDescent="0.25">
      <c r="A284" s="23"/>
      <c r="B284" s="21" t="s">
        <v>81</v>
      </c>
      <c r="C284" s="14" t="s">
        <v>7</v>
      </c>
      <c r="D284" s="18">
        <f>SUM(D285:D287)</f>
        <v>0</v>
      </c>
      <c r="E284" s="18">
        <f>SUM(E285:E287)</f>
        <v>0</v>
      </c>
      <c r="F284" s="18"/>
    </row>
    <row r="285" spans="1:6" ht="15.75" hidden="1" x14ac:dyDescent="0.25">
      <c r="A285" s="23"/>
      <c r="B285" s="21"/>
      <c r="C285" s="14" t="s">
        <v>8</v>
      </c>
      <c r="D285" s="18"/>
      <c r="E285" s="18"/>
      <c r="F285" s="18"/>
    </row>
    <row r="286" spans="1:6" ht="15.75" hidden="1" x14ac:dyDescent="0.25">
      <c r="A286" s="23"/>
      <c r="B286" s="21"/>
      <c r="C286" s="14" t="s">
        <v>9</v>
      </c>
      <c r="D286" s="18"/>
      <c r="E286" s="18"/>
      <c r="F286" s="18"/>
    </row>
    <row r="287" spans="1:6" ht="15.75" hidden="1" x14ac:dyDescent="0.25">
      <c r="A287" s="23"/>
      <c r="B287" s="21"/>
      <c r="C287" s="14" t="s">
        <v>10</v>
      </c>
      <c r="D287" s="18"/>
      <c r="E287" s="18"/>
      <c r="F287" s="18"/>
    </row>
    <row r="288" spans="1:6" ht="15.75" hidden="1" x14ac:dyDescent="0.25">
      <c r="A288" s="23"/>
      <c r="B288" s="24" t="s">
        <v>76</v>
      </c>
      <c r="C288" s="14" t="s">
        <v>7</v>
      </c>
      <c r="D288" s="18">
        <f>SUM(D289:D291)</f>
        <v>8400</v>
      </c>
      <c r="E288" s="18">
        <f>SUM(E289:E291)</f>
        <v>6002.73</v>
      </c>
      <c r="F288" s="18"/>
    </row>
    <row r="289" spans="1:6" ht="15.75" hidden="1" x14ac:dyDescent="0.25">
      <c r="A289" s="23"/>
      <c r="B289" s="24"/>
      <c r="C289" s="14" t="s">
        <v>8</v>
      </c>
      <c r="D289" s="18"/>
      <c r="E289" s="18"/>
      <c r="F289" s="18"/>
    </row>
    <row r="290" spans="1:6" ht="15.75" hidden="1" x14ac:dyDescent="0.25">
      <c r="A290" s="23"/>
      <c r="B290" s="24"/>
      <c r="C290" s="14" t="s">
        <v>9</v>
      </c>
      <c r="D290" s="18"/>
      <c r="E290" s="18"/>
      <c r="F290" s="18"/>
    </row>
    <row r="291" spans="1:6" ht="15.75" hidden="1" x14ac:dyDescent="0.25">
      <c r="A291" s="23"/>
      <c r="B291" s="24"/>
      <c r="C291" s="14" t="s">
        <v>10</v>
      </c>
      <c r="D291" s="18">
        <v>8400</v>
      </c>
      <c r="E291" s="18">
        <v>6002.73</v>
      </c>
      <c r="F291" s="18"/>
    </row>
    <row r="292" spans="1:6" ht="15.75" hidden="1" x14ac:dyDescent="0.25">
      <c r="A292" s="23"/>
      <c r="B292" s="24" t="s">
        <v>77</v>
      </c>
      <c r="C292" s="14" t="s">
        <v>7</v>
      </c>
      <c r="D292" s="18">
        <f>SUM(D293:D295)</f>
        <v>800</v>
      </c>
      <c r="E292" s="18">
        <f>SUM(E293:E295)</f>
        <v>0</v>
      </c>
      <c r="F292" s="18"/>
    </row>
    <row r="293" spans="1:6" ht="15.75" hidden="1" x14ac:dyDescent="0.25">
      <c r="A293" s="23"/>
      <c r="B293" s="24"/>
      <c r="C293" s="14" t="s">
        <v>8</v>
      </c>
      <c r="D293" s="18"/>
      <c r="E293" s="18"/>
      <c r="F293" s="18"/>
    </row>
    <row r="294" spans="1:6" ht="15.75" hidden="1" x14ac:dyDescent="0.25">
      <c r="A294" s="23"/>
      <c r="B294" s="24"/>
      <c r="C294" s="14" t="s">
        <v>9</v>
      </c>
      <c r="D294" s="18"/>
      <c r="E294" s="18"/>
      <c r="F294" s="18"/>
    </row>
    <row r="295" spans="1:6" ht="15.75" hidden="1" x14ac:dyDescent="0.25">
      <c r="A295" s="23"/>
      <c r="B295" s="24"/>
      <c r="C295" s="14" t="s">
        <v>10</v>
      </c>
      <c r="D295" s="18">
        <v>800</v>
      </c>
      <c r="E295" s="18"/>
      <c r="F295" s="18"/>
    </row>
    <row r="296" spans="1:6" ht="27.75" customHeight="1" x14ac:dyDescent="0.25">
      <c r="A296" s="3">
        <v>5</v>
      </c>
      <c r="B296" s="4" t="s">
        <v>82</v>
      </c>
      <c r="C296" s="5" t="s">
        <v>7</v>
      </c>
      <c r="D296" s="6">
        <f t="shared" ref="D296:E299" si="21">SUM(D300+D312+D328)</f>
        <v>254737.3</v>
      </c>
      <c r="E296" s="6">
        <f t="shared" si="21"/>
        <v>78736.5</v>
      </c>
      <c r="F296" s="6">
        <f t="shared" si="19"/>
        <v>30.908901052181992</v>
      </c>
    </row>
    <row r="297" spans="1:6" ht="15.75" x14ac:dyDescent="0.25">
      <c r="A297" s="7"/>
      <c r="B297" s="8"/>
      <c r="C297" s="5" t="s">
        <v>8</v>
      </c>
      <c r="D297" s="9">
        <f t="shared" si="21"/>
        <v>0</v>
      </c>
      <c r="E297" s="9">
        <f t="shared" si="21"/>
        <v>0</v>
      </c>
      <c r="F297" s="9"/>
    </row>
    <row r="298" spans="1:6" ht="15.75" x14ac:dyDescent="0.25">
      <c r="A298" s="7"/>
      <c r="B298" s="8"/>
      <c r="C298" s="5" t="s">
        <v>9</v>
      </c>
      <c r="D298" s="9">
        <f t="shared" si="21"/>
        <v>57284.3</v>
      </c>
      <c r="E298" s="9">
        <f t="shared" si="21"/>
        <v>31911.299999999996</v>
      </c>
      <c r="F298" s="9">
        <f t="shared" si="19"/>
        <v>55.70688652911879</v>
      </c>
    </row>
    <row r="299" spans="1:6" ht="15.75" x14ac:dyDescent="0.25">
      <c r="A299" s="10"/>
      <c r="B299" s="11"/>
      <c r="C299" s="5" t="s">
        <v>10</v>
      </c>
      <c r="D299" s="9">
        <f t="shared" si="21"/>
        <v>197453</v>
      </c>
      <c r="E299" s="9">
        <f t="shared" si="21"/>
        <v>46825.2</v>
      </c>
      <c r="F299" s="9">
        <f t="shared" si="19"/>
        <v>23.714605501055946</v>
      </c>
    </row>
    <row r="300" spans="1:6" ht="30.75" customHeight="1" x14ac:dyDescent="0.25">
      <c r="A300" s="12" t="s">
        <v>83</v>
      </c>
      <c r="B300" s="13" t="s">
        <v>84</v>
      </c>
      <c r="C300" s="14" t="s">
        <v>7</v>
      </c>
      <c r="D300" s="15">
        <f>SUM(D301:D303)</f>
        <v>251626.9</v>
      </c>
      <c r="E300" s="15">
        <f>SUM(E301:E303)</f>
        <v>77892.600000000006</v>
      </c>
      <c r="F300" s="15">
        <f t="shared" si="19"/>
        <v>30.955593380516948</v>
      </c>
    </row>
    <row r="301" spans="1:6" ht="15.75" x14ac:dyDescent="0.25">
      <c r="A301" s="16"/>
      <c r="B301" s="17"/>
      <c r="C301" s="14" t="s">
        <v>8</v>
      </c>
      <c r="D301" s="18">
        <f>SUM(D305+D309)</f>
        <v>0</v>
      </c>
      <c r="E301" s="18">
        <f>SUM(E305+E309)</f>
        <v>0</v>
      </c>
      <c r="F301" s="18"/>
    </row>
    <row r="302" spans="1:6" ht="15.75" x14ac:dyDescent="0.25">
      <c r="A302" s="16"/>
      <c r="B302" s="17"/>
      <c r="C302" s="14" t="s">
        <v>9</v>
      </c>
      <c r="D302" s="18">
        <f t="shared" ref="D302:E303" si="22">SUM(D306+D310)</f>
        <v>55953.9</v>
      </c>
      <c r="E302" s="18">
        <f t="shared" si="22"/>
        <v>31283.699999999997</v>
      </c>
      <c r="F302" s="18">
        <f t="shared" si="19"/>
        <v>55.909775726088796</v>
      </c>
    </row>
    <row r="303" spans="1:6" ht="15.75" x14ac:dyDescent="0.25">
      <c r="A303" s="19"/>
      <c r="B303" s="20"/>
      <c r="C303" s="14" t="s">
        <v>10</v>
      </c>
      <c r="D303" s="18">
        <f t="shared" si="22"/>
        <v>195673</v>
      </c>
      <c r="E303" s="18">
        <f t="shared" si="22"/>
        <v>46608.9</v>
      </c>
      <c r="F303" s="18">
        <f t="shared" si="19"/>
        <v>23.819791182227494</v>
      </c>
    </row>
    <row r="304" spans="1:6" ht="15.75" hidden="1" x14ac:dyDescent="0.25">
      <c r="A304" s="12"/>
      <c r="B304" s="21" t="s">
        <v>24</v>
      </c>
      <c r="C304" s="14" t="s">
        <v>7</v>
      </c>
      <c r="D304" s="18">
        <f>SUM(D305:D307)</f>
        <v>86434.7</v>
      </c>
      <c r="E304" s="18">
        <f>SUM(E305:E307)</f>
        <v>43266.7</v>
      </c>
      <c r="F304" s="18"/>
    </row>
    <row r="305" spans="1:6" ht="15.75" hidden="1" x14ac:dyDescent="0.25">
      <c r="A305" s="16"/>
      <c r="B305" s="21"/>
      <c r="C305" s="14" t="s">
        <v>8</v>
      </c>
      <c r="D305" s="18"/>
      <c r="E305" s="18"/>
      <c r="F305" s="18"/>
    </row>
    <row r="306" spans="1:6" ht="15.75" hidden="1" x14ac:dyDescent="0.25">
      <c r="A306" s="16"/>
      <c r="B306" s="21"/>
      <c r="C306" s="14" t="s">
        <v>9</v>
      </c>
      <c r="D306" s="18">
        <v>43711.5</v>
      </c>
      <c r="E306" s="18">
        <v>24041.3</v>
      </c>
      <c r="F306" s="18"/>
    </row>
    <row r="307" spans="1:6" ht="15.75" hidden="1" x14ac:dyDescent="0.25">
      <c r="A307" s="19"/>
      <c r="B307" s="21"/>
      <c r="C307" s="14" t="s">
        <v>10</v>
      </c>
      <c r="D307" s="18">
        <v>42723.199999999997</v>
      </c>
      <c r="E307" s="18">
        <v>19225.400000000001</v>
      </c>
      <c r="F307" s="18"/>
    </row>
    <row r="308" spans="1:6" ht="15.75" hidden="1" x14ac:dyDescent="0.25">
      <c r="A308" s="12"/>
      <c r="B308" s="21" t="s">
        <v>25</v>
      </c>
      <c r="C308" s="14" t="s">
        <v>7</v>
      </c>
      <c r="D308" s="18">
        <f>SUM(D309:D311)</f>
        <v>165192.19999999998</v>
      </c>
      <c r="E308" s="18">
        <f>SUM(E309:E311)</f>
        <v>34625.9</v>
      </c>
      <c r="F308" s="18"/>
    </row>
    <row r="309" spans="1:6" ht="15.75" hidden="1" x14ac:dyDescent="0.25">
      <c r="A309" s="16"/>
      <c r="B309" s="21"/>
      <c r="C309" s="14" t="s">
        <v>8</v>
      </c>
      <c r="D309" s="18"/>
      <c r="E309" s="18"/>
      <c r="F309" s="18"/>
    </row>
    <row r="310" spans="1:6" ht="15.75" hidden="1" x14ac:dyDescent="0.25">
      <c r="A310" s="16"/>
      <c r="B310" s="21"/>
      <c r="C310" s="14" t="s">
        <v>9</v>
      </c>
      <c r="D310" s="18">
        <v>12242.4</v>
      </c>
      <c r="E310" s="18">
        <v>7242.4</v>
      </c>
      <c r="F310" s="18"/>
    </row>
    <row r="311" spans="1:6" ht="15.75" hidden="1" x14ac:dyDescent="0.25">
      <c r="A311" s="19"/>
      <c r="B311" s="21"/>
      <c r="C311" s="14" t="s">
        <v>10</v>
      </c>
      <c r="D311" s="18">
        <v>152949.79999999999</v>
      </c>
      <c r="E311" s="18">
        <v>27383.5</v>
      </c>
      <c r="F311" s="18"/>
    </row>
    <row r="312" spans="1:6" ht="28.5" customHeight="1" x14ac:dyDescent="0.25">
      <c r="A312" s="12" t="s">
        <v>85</v>
      </c>
      <c r="B312" s="13" t="s">
        <v>86</v>
      </c>
      <c r="C312" s="14" t="s">
        <v>7</v>
      </c>
      <c r="D312" s="15">
        <f>SUM(D313:D315)</f>
        <v>1380</v>
      </c>
      <c r="E312" s="15">
        <f>SUM(E313:E315)</f>
        <v>145.69999999999999</v>
      </c>
      <c r="F312" s="15">
        <f t="shared" si="19"/>
        <v>10.557971014492752</v>
      </c>
    </row>
    <row r="313" spans="1:6" ht="18.75" customHeight="1" x14ac:dyDescent="0.25">
      <c r="A313" s="16"/>
      <c r="B313" s="17"/>
      <c r="C313" s="14" t="s">
        <v>8</v>
      </c>
      <c r="D313" s="18">
        <f>SUM(D317+D321+D325)</f>
        <v>0</v>
      </c>
      <c r="E313" s="18">
        <f>SUM(E317+E321+E325)</f>
        <v>0</v>
      </c>
      <c r="F313" s="18"/>
    </row>
    <row r="314" spans="1:6" ht="18.75" customHeight="1" x14ac:dyDescent="0.25">
      <c r="A314" s="16"/>
      <c r="B314" s="17"/>
      <c r="C314" s="14" t="s">
        <v>9</v>
      </c>
      <c r="D314" s="18">
        <f t="shared" ref="D314:E315" si="23">SUM(D318+D322+D326)</f>
        <v>0</v>
      </c>
      <c r="E314" s="18">
        <f t="shared" si="23"/>
        <v>0</v>
      </c>
      <c r="F314" s="18"/>
    </row>
    <row r="315" spans="1:6" ht="18.75" customHeight="1" x14ac:dyDescent="0.25">
      <c r="A315" s="19"/>
      <c r="B315" s="20"/>
      <c r="C315" s="14" t="s">
        <v>10</v>
      </c>
      <c r="D315" s="18">
        <f t="shared" si="23"/>
        <v>1380</v>
      </c>
      <c r="E315" s="18">
        <f t="shared" si="23"/>
        <v>145.69999999999999</v>
      </c>
      <c r="F315" s="18">
        <f t="shared" si="19"/>
        <v>10.557971014492752</v>
      </c>
    </row>
    <row r="316" spans="1:6" ht="15.75" hidden="1" x14ac:dyDescent="0.25">
      <c r="A316" s="12"/>
      <c r="B316" s="21" t="s">
        <v>34</v>
      </c>
      <c r="C316" s="14" t="s">
        <v>7</v>
      </c>
      <c r="D316" s="18">
        <f>SUM(D317:D319)</f>
        <v>0</v>
      </c>
      <c r="E316" s="18">
        <f>SUM(E317:E319)</f>
        <v>0</v>
      </c>
      <c r="F316" s="18"/>
    </row>
    <row r="317" spans="1:6" ht="15.75" hidden="1" x14ac:dyDescent="0.25">
      <c r="A317" s="16"/>
      <c r="B317" s="21"/>
      <c r="C317" s="14" t="s">
        <v>8</v>
      </c>
      <c r="D317" s="18"/>
      <c r="E317" s="18"/>
      <c r="F317" s="18"/>
    </row>
    <row r="318" spans="1:6" ht="15.75" hidden="1" x14ac:dyDescent="0.25">
      <c r="A318" s="16"/>
      <c r="B318" s="21"/>
      <c r="C318" s="14" t="s">
        <v>9</v>
      </c>
      <c r="D318" s="18"/>
      <c r="E318" s="18"/>
      <c r="F318" s="18"/>
    </row>
    <row r="319" spans="1:6" ht="15.75" hidden="1" x14ac:dyDescent="0.25">
      <c r="A319" s="19"/>
      <c r="B319" s="21"/>
      <c r="C319" s="14" t="s">
        <v>10</v>
      </c>
      <c r="D319" s="18"/>
      <c r="E319" s="18"/>
      <c r="F319" s="18"/>
    </row>
    <row r="320" spans="1:6" ht="15.75" hidden="1" x14ac:dyDescent="0.25">
      <c r="A320" s="12"/>
      <c r="B320" s="21" t="s">
        <v>35</v>
      </c>
      <c r="C320" s="14" t="s">
        <v>7</v>
      </c>
      <c r="D320" s="18">
        <f>SUM(D321:D323)</f>
        <v>1380</v>
      </c>
      <c r="E320" s="18">
        <f>SUM(E321:E323)</f>
        <v>145.69999999999999</v>
      </c>
      <c r="F320" s="18"/>
    </row>
    <row r="321" spans="1:6" ht="15.75" hidden="1" x14ac:dyDescent="0.25">
      <c r="A321" s="16"/>
      <c r="B321" s="21"/>
      <c r="C321" s="14" t="s">
        <v>8</v>
      </c>
      <c r="D321" s="18"/>
      <c r="E321" s="18"/>
      <c r="F321" s="18"/>
    </row>
    <row r="322" spans="1:6" ht="15.75" hidden="1" x14ac:dyDescent="0.25">
      <c r="A322" s="16"/>
      <c r="B322" s="21"/>
      <c r="C322" s="14" t="s">
        <v>9</v>
      </c>
      <c r="D322" s="18"/>
      <c r="E322" s="18"/>
      <c r="F322" s="18"/>
    </row>
    <row r="323" spans="1:6" ht="15.75" hidden="1" x14ac:dyDescent="0.25">
      <c r="A323" s="19"/>
      <c r="B323" s="21"/>
      <c r="C323" s="14" t="s">
        <v>10</v>
      </c>
      <c r="D323" s="18">
        <v>1380</v>
      </c>
      <c r="E323" s="18">
        <v>145.69999999999999</v>
      </c>
      <c r="F323" s="18"/>
    </row>
    <row r="324" spans="1:6" ht="15.75" hidden="1" x14ac:dyDescent="0.25">
      <c r="A324" s="12"/>
      <c r="B324" s="21" t="s">
        <v>36</v>
      </c>
      <c r="C324" s="14" t="s">
        <v>7</v>
      </c>
      <c r="D324" s="18">
        <f>SUM(D325:D327)</f>
        <v>0</v>
      </c>
      <c r="E324" s="18">
        <f>SUM(E325:E327)</f>
        <v>0</v>
      </c>
      <c r="F324" s="18"/>
    </row>
    <row r="325" spans="1:6" ht="15.75" hidden="1" x14ac:dyDescent="0.25">
      <c r="A325" s="16"/>
      <c r="B325" s="21"/>
      <c r="C325" s="14" t="s">
        <v>8</v>
      </c>
      <c r="D325" s="18"/>
      <c r="E325" s="18"/>
      <c r="F325" s="18"/>
    </row>
    <row r="326" spans="1:6" ht="15.75" hidden="1" x14ac:dyDescent="0.25">
      <c r="A326" s="16"/>
      <c r="B326" s="21"/>
      <c r="C326" s="14" t="s">
        <v>9</v>
      </c>
      <c r="D326" s="18"/>
      <c r="E326" s="18"/>
      <c r="F326" s="18"/>
    </row>
    <row r="327" spans="1:6" ht="15.75" hidden="1" x14ac:dyDescent="0.25">
      <c r="A327" s="19"/>
      <c r="B327" s="21"/>
      <c r="C327" s="14" t="s">
        <v>10</v>
      </c>
      <c r="D327" s="18"/>
      <c r="E327" s="18"/>
      <c r="F327" s="18"/>
    </row>
    <row r="328" spans="1:6" ht="27.75" customHeight="1" x14ac:dyDescent="0.25">
      <c r="A328" s="12" t="s">
        <v>87</v>
      </c>
      <c r="B328" s="13" t="s">
        <v>88</v>
      </c>
      <c r="C328" s="14" t="s">
        <v>7</v>
      </c>
      <c r="D328" s="15">
        <f>SUM(D329:D331)</f>
        <v>1730.4</v>
      </c>
      <c r="E328" s="15">
        <f>SUM(E329:E331)</f>
        <v>698.2</v>
      </c>
      <c r="F328" s="15">
        <f t="shared" si="19"/>
        <v>40.349052242256128</v>
      </c>
    </row>
    <row r="329" spans="1:6" ht="15.75" x14ac:dyDescent="0.25">
      <c r="A329" s="16"/>
      <c r="B329" s="17"/>
      <c r="C329" s="14" t="s">
        <v>8</v>
      </c>
      <c r="D329" s="18">
        <f>SUM(D333+D337)</f>
        <v>0</v>
      </c>
      <c r="E329" s="18">
        <f>SUM(E333+E337)</f>
        <v>0</v>
      </c>
      <c r="F329" s="18"/>
    </row>
    <row r="330" spans="1:6" ht="15.75" x14ac:dyDescent="0.25">
      <c r="A330" s="16"/>
      <c r="B330" s="17"/>
      <c r="C330" s="14" t="s">
        <v>9</v>
      </c>
      <c r="D330" s="18">
        <f t="shared" ref="D330:E331" si="24">SUM(D334+D338)</f>
        <v>1330.4</v>
      </c>
      <c r="E330" s="18">
        <f t="shared" si="24"/>
        <v>627.6</v>
      </c>
      <c r="F330" s="18">
        <f t="shared" si="19"/>
        <v>47.173782321106437</v>
      </c>
    </row>
    <row r="331" spans="1:6" ht="15.75" x14ac:dyDescent="0.25">
      <c r="A331" s="19"/>
      <c r="B331" s="20"/>
      <c r="C331" s="14" t="s">
        <v>10</v>
      </c>
      <c r="D331" s="18">
        <f t="shared" si="24"/>
        <v>400</v>
      </c>
      <c r="E331" s="18">
        <f t="shared" si="24"/>
        <v>70.599999999999994</v>
      </c>
      <c r="F331" s="18">
        <f t="shared" si="19"/>
        <v>17.649999999999999</v>
      </c>
    </row>
    <row r="332" spans="1:6" ht="15.75" hidden="1" x14ac:dyDescent="0.25">
      <c r="A332" s="12"/>
      <c r="B332" s="21" t="s">
        <v>75</v>
      </c>
      <c r="C332" s="14" t="s">
        <v>7</v>
      </c>
      <c r="D332" s="18">
        <f>SUM(D333:D335)</f>
        <v>1730.4</v>
      </c>
      <c r="E332" s="18">
        <f>SUM(E333:E335)</f>
        <v>698.2</v>
      </c>
      <c r="F332" s="18"/>
    </row>
    <row r="333" spans="1:6" ht="15.75" hidden="1" x14ac:dyDescent="0.25">
      <c r="A333" s="16"/>
      <c r="B333" s="21"/>
      <c r="C333" s="14" t="s">
        <v>8</v>
      </c>
      <c r="D333" s="18"/>
      <c r="E333" s="18"/>
      <c r="F333" s="18"/>
    </row>
    <row r="334" spans="1:6" ht="15.75" hidden="1" x14ac:dyDescent="0.25">
      <c r="A334" s="16"/>
      <c r="B334" s="21"/>
      <c r="C334" s="14" t="s">
        <v>9</v>
      </c>
      <c r="D334" s="18">
        <v>1330.4</v>
      </c>
      <c r="E334" s="18">
        <v>627.6</v>
      </c>
      <c r="F334" s="18"/>
    </row>
    <row r="335" spans="1:6" ht="15.75" hidden="1" x14ac:dyDescent="0.25">
      <c r="A335" s="19"/>
      <c r="B335" s="21"/>
      <c r="C335" s="14" t="s">
        <v>10</v>
      </c>
      <c r="D335" s="18">
        <v>400</v>
      </c>
      <c r="E335" s="18">
        <v>70.599999999999994</v>
      </c>
      <c r="F335" s="18"/>
    </row>
    <row r="336" spans="1:6" ht="15.75" hidden="1" x14ac:dyDescent="0.25">
      <c r="A336" s="12"/>
      <c r="B336" s="21" t="s">
        <v>76</v>
      </c>
      <c r="C336" s="14" t="s">
        <v>7</v>
      </c>
      <c r="D336" s="18">
        <f>SUM(D337:D339)</f>
        <v>0</v>
      </c>
      <c r="E336" s="18">
        <f>SUM(E337:E339)</f>
        <v>0</v>
      </c>
      <c r="F336" s="18"/>
    </row>
    <row r="337" spans="1:6" ht="15.75" hidden="1" x14ac:dyDescent="0.25">
      <c r="A337" s="16"/>
      <c r="B337" s="21"/>
      <c r="C337" s="14" t="s">
        <v>8</v>
      </c>
      <c r="D337" s="18"/>
      <c r="E337" s="18"/>
      <c r="F337" s="18"/>
    </row>
    <row r="338" spans="1:6" ht="15.75" hidden="1" x14ac:dyDescent="0.25">
      <c r="A338" s="16"/>
      <c r="B338" s="21"/>
      <c r="C338" s="14" t="s">
        <v>9</v>
      </c>
      <c r="D338" s="18"/>
      <c r="E338" s="18"/>
      <c r="F338" s="18"/>
    </row>
    <row r="339" spans="1:6" ht="15.75" hidden="1" x14ac:dyDescent="0.25">
      <c r="A339" s="19"/>
      <c r="B339" s="21"/>
      <c r="C339" s="14" t="s">
        <v>10</v>
      </c>
      <c r="D339" s="18"/>
      <c r="E339" s="18"/>
      <c r="F339" s="18"/>
    </row>
    <row r="340" spans="1:6" ht="27.75" customHeight="1" x14ac:dyDescent="0.25">
      <c r="A340" s="3">
        <v>6</v>
      </c>
      <c r="B340" s="4" t="s">
        <v>89</v>
      </c>
      <c r="C340" s="5" t="s">
        <v>7</v>
      </c>
      <c r="D340" s="6">
        <f>SUM(D341:D343)</f>
        <v>480</v>
      </c>
      <c r="E340" s="6">
        <f>SUM(E341:E343)</f>
        <v>354.108</v>
      </c>
      <c r="F340" s="9">
        <f>E340/D340*100</f>
        <v>73.772499999999994</v>
      </c>
    </row>
    <row r="341" spans="1:6" ht="15.75" x14ac:dyDescent="0.25">
      <c r="A341" s="7"/>
      <c r="B341" s="8"/>
      <c r="C341" s="5" t="s">
        <v>8</v>
      </c>
      <c r="D341" s="9">
        <f>SUM(D345+D349+D353+D357+D361+D365)</f>
        <v>0</v>
      </c>
      <c r="E341" s="9">
        <f>SUM(E345+E349+E353+E357+E361+E365)</f>
        <v>0</v>
      </c>
      <c r="F341" s="9"/>
    </row>
    <row r="342" spans="1:6" ht="15.75" x14ac:dyDescent="0.25">
      <c r="A342" s="7"/>
      <c r="B342" s="8"/>
      <c r="C342" s="5" t="s">
        <v>9</v>
      </c>
      <c r="D342" s="9">
        <f t="shared" ref="D342:E343" si="25">SUM(D346+D350+D354+D358+D362+D366)</f>
        <v>0</v>
      </c>
      <c r="E342" s="9">
        <f t="shared" si="25"/>
        <v>0</v>
      </c>
      <c r="F342" s="9"/>
    </row>
    <row r="343" spans="1:6" ht="15.75" x14ac:dyDescent="0.25">
      <c r="A343" s="10"/>
      <c r="B343" s="11"/>
      <c r="C343" s="5" t="s">
        <v>10</v>
      </c>
      <c r="D343" s="9">
        <f t="shared" si="25"/>
        <v>480</v>
      </c>
      <c r="E343" s="9">
        <f t="shared" si="25"/>
        <v>354.108</v>
      </c>
      <c r="F343" s="9">
        <f t="shared" ref="F343:F406" si="26">E343/D343*100</f>
        <v>73.772499999999994</v>
      </c>
    </row>
    <row r="344" spans="1:6" ht="15.75" hidden="1" x14ac:dyDescent="0.25">
      <c r="A344" s="25"/>
      <c r="B344" s="26" t="s">
        <v>90</v>
      </c>
      <c r="C344" s="14" t="s">
        <v>7</v>
      </c>
      <c r="D344" s="9">
        <f>SUM(D345:D347)</f>
        <v>0</v>
      </c>
      <c r="E344" s="9">
        <f>SUM(E345:E347)</f>
        <v>0</v>
      </c>
      <c r="F344" s="9" t="e">
        <f t="shared" si="26"/>
        <v>#DIV/0!</v>
      </c>
    </row>
    <row r="345" spans="1:6" ht="15.75" hidden="1" x14ac:dyDescent="0.25">
      <c r="A345" s="25"/>
      <c r="B345" s="27"/>
      <c r="C345" s="14" t="s">
        <v>8</v>
      </c>
      <c r="D345" s="9"/>
      <c r="E345" s="9"/>
      <c r="F345" s="9" t="e">
        <f t="shared" si="26"/>
        <v>#DIV/0!</v>
      </c>
    </row>
    <row r="346" spans="1:6" ht="15.75" hidden="1" x14ac:dyDescent="0.25">
      <c r="A346" s="25"/>
      <c r="B346" s="27"/>
      <c r="C346" s="14" t="s">
        <v>9</v>
      </c>
      <c r="D346" s="9"/>
      <c r="E346" s="9"/>
      <c r="F346" s="9" t="e">
        <f t="shared" si="26"/>
        <v>#DIV/0!</v>
      </c>
    </row>
    <row r="347" spans="1:6" ht="15.75" hidden="1" x14ac:dyDescent="0.25">
      <c r="A347" s="25"/>
      <c r="B347" s="27"/>
      <c r="C347" s="14" t="s">
        <v>10</v>
      </c>
      <c r="D347" s="9"/>
      <c r="E347" s="9"/>
      <c r="F347" s="9" t="e">
        <f t="shared" si="26"/>
        <v>#DIV/0!</v>
      </c>
    </row>
    <row r="348" spans="1:6" ht="15.75" hidden="1" x14ac:dyDescent="0.25">
      <c r="A348" s="25"/>
      <c r="B348" s="26" t="s">
        <v>91</v>
      </c>
      <c r="C348" s="14" t="s">
        <v>7</v>
      </c>
      <c r="D348" s="9">
        <f>SUM(D349:D351)</f>
        <v>0</v>
      </c>
      <c r="E348" s="9">
        <f>SUM(E349:E351)</f>
        <v>0</v>
      </c>
      <c r="F348" s="9" t="e">
        <f t="shared" si="26"/>
        <v>#DIV/0!</v>
      </c>
    </row>
    <row r="349" spans="1:6" ht="15.75" hidden="1" x14ac:dyDescent="0.25">
      <c r="A349" s="25"/>
      <c r="B349" s="27"/>
      <c r="C349" s="14" t="s">
        <v>8</v>
      </c>
      <c r="D349" s="9"/>
      <c r="E349" s="9"/>
      <c r="F349" s="9" t="e">
        <f t="shared" si="26"/>
        <v>#DIV/0!</v>
      </c>
    </row>
    <row r="350" spans="1:6" ht="15.75" hidden="1" x14ac:dyDescent="0.25">
      <c r="A350" s="25"/>
      <c r="B350" s="27"/>
      <c r="C350" s="14" t="s">
        <v>9</v>
      </c>
      <c r="D350" s="9"/>
      <c r="E350" s="9"/>
      <c r="F350" s="9" t="e">
        <f t="shared" si="26"/>
        <v>#DIV/0!</v>
      </c>
    </row>
    <row r="351" spans="1:6" ht="15.75" hidden="1" x14ac:dyDescent="0.25">
      <c r="A351" s="25"/>
      <c r="B351" s="27"/>
      <c r="C351" s="14" t="s">
        <v>10</v>
      </c>
      <c r="D351" s="9"/>
      <c r="E351" s="9"/>
      <c r="F351" s="9" t="e">
        <f t="shared" si="26"/>
        <v>#DIV/0!</v>
      </c>
    </row>
    <row r="352" spans="1:6" ht="15.75" hidden="1" x14ac:dyDescent="0.25">
      <c r="A352" s="25"/>
      <c r="B352" s="26" t="s">
        <v>92</v>
      </c>
      <c r="C352" s="14" t="s">
        <v>7</v>
      </c>
      <c r="D352" s="9">
        <f>SUM(D353:D355)</f>
        <v>0</v>
      </c>
      <c r="E352" s="9">
        <f>SUM(E353:E355)</f>
        <v>0</v>
      </c>
      <c r="F352" s="9" t="e">
        <f t="shared" si="26"/>
        <v>#DIV/0!</v>
      </c>
    </row>
    <row r="353" spans="1:6" ht="15.75" hidden="1" x14ac:dyDescent="0.25">
      <c r="A353" s="25"/>
      <c r="B353" s="27"/>
      <c r="C353" s="14" t="s">
        <v>8</v>
      </c>
      <c r="D353" s="9"/>
      <c r="E353" s="9"/>
      <c r="F353" s="9" t="e">
        <f t="shared" si="26"/>
        <v>#DIV/0!</v>
      </c>
    </row>
    <row r="354" spans="1:6" ht="15.75" hidden="1" x14ac:dyDescent="0.25">
      <c r="A354" s="25"/>
      <c r="B354" s="27"/>
      <c r="C354" s="14" t="s">
        <v>9</v>
      </c>
      <c r="D354" s="9"/>
      <c r="E354" s="9"/>
      <c r="F354" s="9" t="e">
        <f t="shared" si="26"/>
        <v>#DIV/0!</v>
      </c>
    </row>
    <row r="355" spans="1:6" ht="15.75" hidden="1" x14ac:dyDescent="0.25">
      <c r="A355" s="25"/>
      <c r="B355" s="27"/>
      <c r="C355" s="14" t="s">
        <v>10</v>
      </c>
      <c r="D355" s="9"/>
      <c r="E355" s="9"/>
      <c r="F355" s="9" t="e">
        <f t="shared" si="26"/>
        <v>#DIV/0!</v>
      </c>
    </row>
    <row r="356" spans="1:6" ht="15.75" hidden="1" x14ac:dyDescent="0.25">
      <c r="A356" s="3"/>
      <c r="B356" s="26" t="s">
        <v>93</v>
      </c>
      <c r="C356" s="14" t="s">
        <v>7</v>
      </c>
      <c r="D356" s="9">
        <f>SUM(D357:D359)</f>
        <v>0</v>
      </c>
      <c r="E356" s="9">
        <f>SUM(E357:E359)</f>
        <v>0</v>
      </c>
      <c r="F356" s="9" t="e">
        <f t="shared" si="26"/>
        <v>#DIV/0!</v>
      </c>
    </row>
    <row r="357" spans="1:6" ht="15.75" hidden="1" x14ac:dyDescent="0.25">
      <c r="A357" s="7"/>
      <c r="B357" s="27"/>
      <c r="C357" s="14" t="s">
        <v>8</v>
      </c>
      <c r="D357" s="9"/>
      <c r="E357" s="9"/>
      <c r="F357" s="9" t="e">
        <f t="shared" si="26"/>
        <v>#DIV/0!</v>
      </c>
    </row>
    <row r="358" spans="1:6" ht="15.75" hidden="1" x14ac:dyDescent="0.25">
      <c r="A358" s="7"/>
      <c r="B358" s="27"/>
      <c r="C358" s="14" t="s">
        <v>9</v>
      </c>
      <c r="D358" s="9"/>
      <c r="E358" s="9"/>
      <c r="F358" s="9" t="e">
        <f t="shared" si="26"/>
        <v>#DIV/0!</v>
      </c>
    </row>
    <row r="359" spans="1:6" ht="15.75" hidden="1" x14ac:dyDescent="0.25">
      <c r="A359" s="10"/>
      <c r="B359" s="27"/>
      <c r="C359" s="14" t="s">
        <v>10</v>
      </c>
      <c r="D359" s="9"/>
      <c r="E359" s="9"/>
      <c r="F359" s="9" t="e">
        <f t="shared" si="26"/>
        <v>#DIV/0!</v>
      </c>
    </row>
    <row r="360" spans="1:6" ht="15.75" hidden="1" x14ac:dyDescent="0.25">
      <c r="A360" s="3"/>
      <c r="B360" s="26" t="s">
        <v>94</v>
      </c>
      <c r="C360" s="14" t="s">
        <v>7</v>
      </c>
      <c r="D360" s="9">
        <f>SUM(D361:D363)</f>
        <v>230</v>
      </c>
      <c r="E360" s="9">
        <f>SUM(E361:E363)</f>
        <v>109.4</v>
      </c>
      <c r="F360" s="9">
        <f t="shared" si="26"/>
        <v>47.565217391304351</v>
      </c>
    </row>
    <row r="361" spans="1:6" ht="15.75" hidden="1" x14ac:dyDescent="0.25">
      <c r="A361" s="7"/>
      <c r="B361" s="27"/>
      <c r="C361" s="14" t="s">
        <v>8</v>
      </c>
      <c r="D361" s="9"/>
      <c r="E361" s="9"/>
      <c r="F361" s="9" t="e">
        <f t="shared" si="26"/>
        <v>#DIV/0!</v>
      </c>
    </row>
    <row r="362" spans="1:6" ht="15.75" hidden="1" x14ac:dyDescent="0.25">
      <c r="A362" s="7"/>
      <c r="B362" s="27"/>
      <c r="C362" s="14" t="s">
        <v>9</v>
      </c>
      <c r="D362" s="9"/>
      <c r="E362" s="9"/>
      <c r="F362" s="9" t="e">
        <f t="shared" si="26"/>
        <v>#DIV/0!</v>
      </c>
    </row>
    <row r="363" spans="1:6" ht="15.75" hidden="1" x14ac:dyDescent="0.25">
      <c r="A363" s="10"/>
      <c r="B363" s="27"/>
      <c r="C363" s="14" t="s">
        <v>10</v>
      </c>
      <c r="D363" s="9">
        <v>230</v>
      </c>
      <c r="E363" s="9">
        <v>109.4</v>
      </c>
      <c r="F363" s="9">
        <f t="shared" si="26"/>
        <v>47.565217391304351</v>
      </c>
    </row>
    <row r="364" spans="1:6" ht="15.75" hidden="1" x14ac:dyDescent="0.25">
      <c r="A364" s="25"/>
      <c r="B364" s="26" t="s">
        <v>95</v>
      </c>
      <c r="C364" s="14" t="s">
        <v>7</v>
      </c>
      <c r="D364" s="9">
        <f>SUM(D365:D367)</f>
        <v>250</v>
      </c>
      <c r="E364" s="9">
        <f>SUM(E365:E367)</f>
        <v>244.708</v>
      </c>
      <c r="F364" s="9">
        <f t="shared" si="26"/>
        <v>97.883200000000002</v>
      </c>
    </row>
    <row r="365" spans="1:6" ht="15.75" hidden="1" x14ac:dyDescent="0.25">
      <c r="A365" s="25"/>
      <c r="B365" s="27"/>
      <c r="C365" s="14" t="s">
        <v>8</v>
      </c>
      <c r="D365" s="9"/>
      <c r="E365" s="9"/>
      <c r="F365" s="9" t="e">
        <f t="shared" si="26"/>
        <v>#DIV/0!</v>
      </c>
    </row>
    <row r="366" spans="1:6" ht="15.75" hidden="1" x14ac:dyDescent="0.25">
      <c r="A366" s="25"/>
      <c r="B366" s="27"/>
      <c r="C366" s="14" t="s">
        <v>9</v>
      </c>
      <c r="D366" s="9"/>
      <c r="E366" s="9"/>
      <c r="F366" s="9" t="e">
        <f t="shared" si="26"/>
        <v>#DIV/0!</v>
      </c>
    </row>
    <row r="367" spans="1:6" ht="15.75" hidden="1" x14ac:dyDescent="0.25">
      <c r="A367" s="25"/>
      <c r="B367" s="27"/>
      <c r="C367" s="14" t="s">
        <v>10</v>
      </c>
      <c r="D367" s="9">
        <v>250</v>
      </c>
      <c r="E367" s="9">
        <v>244.708</v>
      </c>
      <c r="F367" s="9">
        <f t="shared" si="26"/>
        <v>97.883200000000002</v>
      </c>
    </row>
    <row r="368" spans="1:6" ht="31.5" customHeight="1" x14ac:dyDescent="0.25">
      <c r="A368" s="3">
        <v>7</v>
      </c>
      <c r="B368" s="4" t="s">
        <v>96</v>
      </c>
      <c r="C368" s="5" t="s">
        <v>7</v>
      </c>
      <c r="D368" s="6">
        <f>SUM(D369:D371)</f>
        <v>259658.99999999997</v>
      </c>
      <c r="E368" s="6">
        <f>SUM(E369:E371)</f>
        <v>107729.2</v>
      </c>
      <c r="F368" s="6">
        <f t="shared" si="26"/>
        <v>41.488721746598429</v>
      </c>
    </row>
    <row r="369" spans="1:6" ht="15.75" x14ac:dyDescent="0.25">
      <c r="A369" s="7"/>
      <c r="B369" s="8"/>
      <c r="C369" s="5" t="s">
        <v>8</v>
      </c>
      <c r="D369" s="9">
        <f t="shared" ref="D369:E371" si="27">SUM(D373+D429+D437+D513+D521+D553)</f>
        <v>67865.399999999994</v>
      </c>
      <c r="E369" s="9">
        <f t="shared" si="27"/>
        <v>23081.5</v>
      </c>
      <c r="F369" s="9">
        <f t="shared" si="26"/>
        <v>34.010703539653491</v>
      </c>
    </row>
    <row r="370" spans="1:6" ht="15.75" x14ac:dyDescent="0.25">
      <c r="A370" s="7"/>
      <c r="B370" s="8"/>
      <c r="C370" s="5" t="s">
        <v>9</v>
      </c>
      <c r="D370" s="9">
        <f t="shared" si="27"/>
        <v>186596.59999999998</v>
      </c>
      <c r="E370" s="9">
        <f t="shared" si="27"/>
        <v>82706.899999999994</v>
      </c>
      <c r="F370" s="9">
        <f t="shared" si="26"/>
        <v>44.323905151540814</v>
      </c>
    </row>
    <row r="371" spans="1:6" ht="15.75" x14ac:dyDescent="0.25">
      <c r="A371" s="10"/>
      <c r="B371" s="11"/>
      <c r="C371" s="5" t="s">
        <v>10</v>
      </c>
      <c r="D371" s="9">
        <f t="shared" si="27"/>
        <v>5197</v>
      </c>
      <c r="E371" s="9">
        <f t="shared" si="27"/>
        <v>1940.8</v>
      </c>
      <c r="F371" s="9">
        <f t="shared" si="26"/>
        <v>37.344621897248409</v>
      </c>
    </row>
    <row r="372" spans="1:6" ht="27" customHeight="1" x14ac:dyDescent="0.25">
      <c r="A372" s="12" t="s">
        <v>97</v>
      </c>
      <c r="B372" s="13" t="s">
        <v>98</v>
      </c>
      <c r="C372" s="14" t="s">
        <v>7</v>
      </c>
      <c r="D372" s="15">
        <f>SUM(D373:D375)</f>
        <v>115450.5</v>
      </c>
      <c r="E372" s="15">
        <f>SUM(E373:E375)</f>
        <v>55480.399999999994</v>
      </c>
      <c r="F372" s="15">
        <f t="shared" si="26"/>
        <v>48.055573600807264</v>
      </c>
    </row>
    <row r="373" spans="1:6" ht="15.75" x14ac:dyDescent="0.25">
      <c r="A373" s="16"/>
      <c r="B373" s="17"/>
      <c r="C373" s="14" t="s">
        <v>8</v>
      </c>
      <c r="D373" s="18">
        <f>SUM(D377)</f>
        <v>41561.4</v>
      </c>
      <c r="E373" s="18">
        <f>SUM(E377)</f>
        <v>15821.5</v>
      </c>
      <c r="F373" s="18">
        <f t="shared" si="26"/>
        <v>38.067774425308102</v>
      </c>
    </row>
    <row r="374" spans="1:6" ht="15.75" x14ac:dyDescent="0.25">
      <c r="A374" s="16"/>
      <c r="B374" s="17"/>
      <c r="C374" s="14" t="s">
        <v>9</v>
      </c>
      <c r="D374" s="18">
        <f t="shared" ref="D374:E375" si="28">SUM(D378)</f>
        <v>68989.100000000006</v>
      </c>
      <c r="E374" s="18">
        <f t="shared" si="28"/>
        <v>37718.099999999991</v>
      </c>
      <c r="F374" s="18">
        <f t="shared" si="26"/>
        <v>54.672549721622673</v>
      </c>
    </row>
    <row r="375" spans="1:6" ht="15.75" x14ac:dyDescent="0.25">
      <c r="A375" s="19"/>
      <c r="B375" s="20"/>
      <c r="C375" s="14" t="s">
        <v>10</v>
      </c>
      <c r="D375" s="18">
        <f t="shared" si="28"/>
        <v>4900</v>
      </c>
      <c r="E375" s="18">
        <f t="shared" si="28"/>
        <v>1940.8</v>
      </c>
      <c r="F375" s="18">
        <f t="shared" si="26"/>
        <v>39.608163265306125</v>
      </c>
    </row>
    <row r="376" spans="1:6" ht="15.75" hidden="1" x14ac:dyDescent="0.25">
      <c r="A376" s="23"/>
      <c r="B376" s="26" t="s">
        <v>24</v>
      </c>
      <c r="C376" s="14" t="s">
        <v>7</v>
      </c>
      <c r="D376" s="18">
        <f>SUM(D377:D379)</f>
        <v>115450.5</v>
      </c>
      <c r="E376" s="18">
        <f>SUM(E377:E379)</f>
        <v>55480.399999999994</v>
      </c>
      <c r="F376" s="9">
        <f t="shared" si="26"/>
        <v>48.055573600807264</v>
      </c>
    </row>
    <row r="377" spans="1:6" ht="15.75" hidden="1" x14ac:dyDescent="0.25">
      <c r="A377" s="23"/>
      <c r="B377" s="27"/>
      <c r="C377" s="14" t="s">
        <v>8</v>
      </c>
      <c r="D377" s="18">
        <f>SUM(D381+D385+D389+D393+D397+D401+D405+D409+D413+D417+D421+D425)</f>
        <v>41561.4</v>
      </c>
      <c r="E377" s="18">
        <f>SUM(E381+E385+E389+E393+E397+E401+E405+E409+E413+E417+E421+E425)</f>
        <v>15821.5</v>
      </c>
      <c r="F377" s="9">
        <f t="shared" si="26"/>
        <v>38.067774425308102</v>
      </c>
    </row>
    <row r="378" spans="1:6" ht="15.75" hidden="1" x14ac:dyDescent="0.25">
      <c r="A378" s="23"/>
      <c r="B378" s="27"/>
      <c r="C378" s="14" t="s">
        <v>9</v>
      </c>
      <c r="D378" s="18">
        <f t="shared" ref="D378:E379" si="29">SUM(D382+D386+D390+D394+D398+D402+D406+D410+D414+D418+D422+D426)</f>
        <v>68989.100000000006</v>
      </c>
      <c r="E378" s="18">
        <f t="shared" si="29"/>
        <v>37718.099999999991</v>
      </c>
      <c r="F378" s="9">
        <f t="shared" si="26"/>
        <v>54.672549721622673</v>
      </c>
    </row>
    <row r="379" spans="1:6" ht="15.75" hidden="1" x14ac:dyDescent="0.25">
      <c r="A379" s="23"/>
      <c r="B379" s="27"/>
      <c r="C379" s="14" t="s">
        <v>10</v>
      </c>
      <c r="D379" s="18">
        <f t="shared" si="29"/>
        <v>4900</v>
      </c>
      <c r="E379" s="18">
        <f t="shared" si="29"/>
        <v>1940.8</v>
      </c>
      <c r="F379" s="9">
        <f t="shared" si="26"/>
        <v>39.608163265306125</v>
      </c>
    </row>
    <row r="380" spans="1:6" ht="15.75" hidden="1" x14ac:dyDescent="0.25">
      <c r="A380" s="23"/>
      <c r="B380" s="21" t="s">
        <v>51</v>
      </c>
      <c r="C380" s="14" t="s">
        <v>7</v>
      </c>
      <c r="D380" s="18">
        <f>SUM(D381:D383)</f>
        <v>371.4</v>
      </c>
      <c r="E380" s="18">
        <f>SUM(E381:E383)</f>
        <v>128.9</v>
      </c>
      <c r="F380" s="9">
        <f t="shared" si="26"/>
        <v>34.706515885837376</v>
      </c>
    </row>
    <row r="381" spans="1:6" ht="15.75" hidden="1" x14ac:dyDescent="0.25">
      <c r="A381" s="23"/>
      <c r="B381" s="21"/>
      <c r="C381" s="14" t="s">
        <v>8</v>
      </c>
      <c r="D381" s="18"/>
      <c r="E381" s="18"/>
      <c r="F381" s="9" t="e">
        <f t="shared" si="26"/>
        <v>#DIV/0!</v>
      </c>
    </row>
    <row r="382" spans="1:6" ht="15.75" hidden="1" x14ac:dyDescent="0.25">
      <c r="A382" s="23"/>
      <c r="B382" s="21"/>
      <c r="C382" s="14" t="s">
        <v>9</v>
      </c>
      <c r="D382" s="18">
        <v>371.4</v>
      </c>
      <c r="E382" s="18">
        <v>128.9</v>
      </c>
      <c r="F382" s="9">
        <f t="shared" si="26"/>
        <v>34.706515885837376</v>
      </c>
    </row>
    <row r="383" spans="1:6" ht="15.75" hidden="1" x14ac:dyDescent="0.25">
      <c r="A383" s="23"/>
      <c r="B383" s="21"/>
      <c r="C383" s="14" t="s">
        <v>10</v>
      </c>
      <c r="D383" s="18"/>
      <c r="E383" s="18"/>
      <c r="F383" s="9" t="e">
        <f t="shared" si="26"/>
        <v>#DIV/0!</v>
      </c>
    </row>
    <row r="384" spans="1:6" ht="15.75" hidden="1" x14ac:dyDescent="0.25">
      <c r="A384" s="23"/>
      <c r="B384" s="21" t="s">
        <v>52</v>
      </c>
      <c r="C384" s="14" t="s">
        <v>7</v>
      </c>
      <c r="D384" s="18">
        <f>SUM(D385:D387)</f>
        <v>30404.400000000001</v>
      </c>
      <c r="E384" s="18">
        <f>SUM(E385:E387)</f>
        <v>18516.099999999999</v>
      </c>
      <c r="F384" s="9">
        <f t="shared" si="26"/>
        <v>60.899409296022931</v>
      </c>
    </row>
    <row r="385" spans="1:6" ht="15.75" hidden="1" x14ac:dyDescent="0.25">
      <c r="A385" s="23"/>
      <c r="B385" s="21"/>
      <c r="C385" s="14" t="s">
        <v>8</v>
      </c>
      <c r="D385" s="18"/>
      <c r="E385" s="18"/>
      <c r="F385" s="9" t="e">
        <f t="shared" si="26"/>
        <v>#DIV/0!</v>
      </c>
    </row>
    <row r="386" spans="1:6" ht="15.75" hidden="1" x14ac:dyDescent="0.25">
      <c r="A386" s="23"/>
      <c r="B386" s="21"/>
      <c r="C386" s="14" t="s">
        <v>9</v>
      </c>
      <c r="D386" s="18">
        <v>30404.400000000001</v>
      </c>
      <c r="E386" s="18">
        <v>18516.099999999999</v>
      </c>
      <c r="F386" s="9">
        <f t="shared" si="26"/>
        <v>60.899409296022931</v>
      </c>
    </row>
    <row r="387" spans="1:6" ht="15.75" hidden="1" x14ac:dyDescent="0.25">
      <c r="A387" s="23"/>
      <c r="B387" s="21"/>
      <c r="C387" s="14" t="s">
        <v>10</v>
      </c>
      <c r="D387" s="18"/>
      <c r="E387" s="18"/>
      <c r="F387" s="9" t="e">
        <f t="shared" si="26"/>
        <v>#DIV/0!</v>
      </c>
    </row>
    <row r="388" spans="1:6" ht="15.75" hidden="1" x14ac:dyDescent="0.25">
      <c r="A388" s="23"/>
      <c r="B388" s="21" t="s">
        <v>99</v>
      </c>
      <c r="C388" s="14" t="s">
        <v>7</v>
      </c>
      <c r="D388" s="18">
        <f>SUM(D389:D391)</f>
        <v>19743.5</v>
      </c>
      <c r="E388" s="18">
        <f>SUM(E389:E391)</f>
        <v>8932.5</v>
      </c>
      <c r="F388" s="9">
        <f t="shared" si="26"/>
        <v>45.242738116342082</v>
      </c>
    </row>
    <row r="389" spans="1:6" ht="15.75" hidden="1" x14ac:dyDescent="0.25">
      <c r="A389" s="23"/>
      <c r="B389" s="21"/>
      <c r="C389" s="14" t="s">
        <v>8</v>
      </c>
      <c r="D389" s="18"/>
      <c r="E389" s="18"/>
      <c r="F389" s="9" t="e">
        <f t="shared" si="26"/>
        <v>#DIV/0!</v>
      </c>
    </row>
    <row r="390" spans="1:6" ht="15.75" hidden="1" x14ac:dyDescent="0.25">
      <c r="A390" s="23"/>
      <c r="B390" s="21"/>
      <c r="C390" s="14" t="s">
        <v>9</v>
      </c>
      <c r="D390" s="18">
        <v>19743.5</v>
      </c>
      <c r="E390" s="18">
        <v>8932.5</v>
      </c>
      <c r="F390" s="9">
        <f t="shared" si="26"/>
        <v>45.242738116342082</v>
      </c>
    </row>
    <row r="391" spans="1:6" ht="15.75" hidden="1" x14ac:dyDescent="0.25">
      <c r="A391" s="23"/>
      <c r="B391" s="21"/>
      <c r="C391" s="14" t="s">
        <v>10</v>
      </c>
      <c r="D391" s="18"/>
      <c r="E391" s="18"/>
      <c r="F391" s="9" t="e">
        <f t="shared" si="26"/>
        <v>#DIV/0!</v>
      </c>
    </row>
    <row r="392" spans="1:6" ht="15.75" hidden="1" x14ac:dyDescent="0.25">
      <c r="A392" s="23"/>
      <c r="B392" s="21" t="s">
        <v>100</v>
      </c>
      <c r="C392" s="14" t="s">
        <v>7</v>
      </c>
      <c r="D392" s="18">
        <f>SUM(D393:D395)</f>
        <v>2647.9</v>
      </c>
      <c r="E392" s="18">
        <f>SUM(E393:E395)</f>
        <v>2610.6999999999998</v>
      </c>
      <c r="F392" s="9">
        <f t="shared" si="26"/>
        <v>98.595113108501067</v>
      </c>
    </row>
    <row r="393" spans="1:6" ht="15.75" hidden="1" x14ac:dyDescent="0.25">
      <c r="A393" s="23"/>
      <c r="B393" s="21"/>
      <c r="C393" s="14" t="s">
        <v>8</v>
      </c>
      <c r="D393" s="18">
        <v>2647.9</v>
      </c>
      <c r="E393" s="18">
        <v>2610.6999999999998</v>
      </c>
      <c r="F393" s="9">
        <f t="shared" si="26"/>
        <v>98.595113108501067</v>
      </c>
    </row>
    <row r="394" spans="1:6" ht="15.75" hidden="1" x14ac:dyDescent="0.25">
      <c r="A394" s="23"/>
      <c r="B394" s="21"/>
      <c r="C394" s="14" t="s">
        <v>9</v>
      </c>
      <c r="D394" s="18"/>
      <c r="E394" s="18"/>
      <c r="F394" s="9" t="e">
        <f t="shared" si="26"/>
        <v>#DIV/0!</v>
      </c>
    </row>
    <row r="395" spans="1:6" ht="15.75" hidden="1" x14ac:dyDescent="0.25">
      <c r="A395" s="23"/>
      <c r="B395" s="21"/>
      <c r="C395" s="14" t="s">
        <v>10</v>
      </c>
      <c r="D395" s="18"/>
      <c r="E395" s="18"/>
      <c r="F395" s="9" t="e">
        <f t="shared" si="26"/>
        <v>#DIV/0!</v>
      </c>
    </row>
    <row r="396" spans="1:6" ht="15.75" hidden="1" x14ac:dyDescent="0.25">
      <c r="A396" s="23"/>
      <c r="B396" s="21" t="s">
        <v>101</v>
      </c>
      <c r="C396" s="14" t="s">
        <v>7</v>
      </c>
      <c r="D396" s="18">
        <f>SUM(D397:D399)</f>
        <v>18.399999999999999</v>
      </c>
      <c r="E396" s="18">
        <f>SUM(E397:E399)</f>
        <v>6.5</v>
      </c>
      <c r="F396" s="9">
        <f t="shared" si="26"/>
        <v>35.326086956521742</v>
      </c>
    </row>
    <row r="397" spans="1:6" ht="15.75" hidden="1" x14ac:dyDescent="0.25">
      <c r="A397" s="23"/>
      <c r="B397" s="21"/>
      <c r="C397" s="14" t="s">
        <v>8</v>
      </c>
      <c r="D397" s="18"/>
      <c r="E397" s="18"/>
      <c r="F397" s="9" t="e">
        <f t="shared" si="26"/>
        <v>#DIV/0!</v>
      </c>
    </row>
    <row r="398" spans="1:6" ht="15.75" hidden="1" x14ac:dyDescent="0.25">
      <c r="A398" s="23"/>
      <c r="B398" s="21"/>
      <c r="C398" s="14" t="s">
        <v>9</v>
      </c>
      <c r="D398" s="18">
        <v>18.399999999999999</v>
      </c>
      <c r="E398" s="18">
        <v>6.5</v>
      </c>
      <c r="F398" s="9">
        <f t="shared" si="26"/>
        <v>35.326086956521742</v>
      </c>
    </row>
    <row r="399" spans="1:6" ht="15.75" hidden="1" x14ac:dyDescent="0.25">
      <c r="A399" s="23"/>
      <c r="B399" s="21"/>
      <c r="C399" s="14" t="s">
        <v>10</v>
      </c>
      <c r="D399" s="18"/>
      <c r="E399" s="18"/>
      <c r="F399" s="9" t="e">
        <f t="shared" si="26"/>
        <v>#DIV/0!</v>
      </c>
    </row>
    <row r="400" spans="1:6" ht="15.75" hidden="1" x14ac:dyDescent="0.25">
      <c r="A400" s="23"/>
      <c r="B400" s="21" t="s">
        <v>102</v>
      </c>
      <c r="C400" s="14" t="s">
        <v>7</v>
      </c>
      <c r="D400" s="18">
        <f>SUM(D401:D403)</f>
        <v>8672.7000000000007</v>
      </c>
      <c r="E400" s="18">
        <f>SUM(E401:E403)</f>
        <v>4472.8</v>
      </c>
      <c r="F400" s="9">
        <f t="shared" si="26"/>
        <v>51.573327798724733</v>
      </c>
    </row>
    <row r="401" spans="1:6" ht="15.75" hidden="1" x14ac:dyDescent="0.25">
      <c r="A401" s="23"/>
      <c r="B401" s="21"/>
      <c r="C401" s="14" t="s">
        <v>8</v>
      </c>
      <c r="D401" s="18"/>
      <c r="E401" s="18"/>
      <c r="F401" s="9" t="e">
        <f t="shared" si="26"/>
        <v>#DIV/0!</v>
      </c>
    </row>
    <row r="402" spans="1:6" ht="15.75" hidden="1" x14ac:dyDescent="0.25">
      <c r="A402" s="23"/>
      <c r="B402" s="21"/>
      <c r="C402" s="14" t="s">
        <v>9</v>
      </c>
      <c r="D402" s="18">
        <v>8672.7000000000007</v>
      </c>
      <c r="E402" s="18">
        <v>4472.8</v>
      </c>
      <c r="F402" s="9">
        <f t="shared" si="26"/>
        <v>51.573327798724733</v>
      </c>
    </row>
    <row r="403" spans="1:6" ht="15.75" hidden="1" x14ac:dyDescent="0.25">
      <c r="A403" s="23"/>
      <c r="B403" s="21"/>
      <c r="C403" s="14" t="s">
        <v>10</v>
      </c>
      <c r="D403" s="18"/>
      <c r="E403" s="18"/>
      <c r="F403" s="9" t="e">
        <f t="shared" si="26"/>
        <v>#DIV/0!</v>
      </c>
    </row>
    <row r="404" spans="1:6" ht="15.75" hidden="1" x14ac:dyDescent="0.25">
      <c r="A404" s="23"/>
      <c r="B404" s="21" t="s">
        <v>103</v>
      </c>
      <c r="C404" s="14" t="s">
        <v>7</v>
      </c>
      <c r="D404" s="18">
        <f>SUM(D405:D407)</f>
        <v>204.7</v>
      </c>
      <c r="E404" s="18">
        <f>SUM(E405:E407)</f>
        <v>115</v>
      </c>
      <c r="F404" s="9">
        <f t="shared" si="26"/>
        <v>56.17977528089888</v>
      </c>
    </row>
    <row r="405" spans="1:6" ht="15.75" hidden="1" x14ac:dyDescent="0.25">
      <c r="A405" s="23"/>
      <c r="B405" s="21"/>
      <c r="C405" s="14" t="s">
        <v>8</v>
      </c>
      <c r="D405" s="18"/>
      <c r="E405" s="18"/>
      <c r="F405" s="9" t="e">
        <f t="shared" si="26"/>
        <v>#DIV/0!</v>
      </c>
    </row>
    <row r="406" spans="1:6" ht="15.75" hidden="1" x14ac:dyDescent="0.25">
      <c r="A406" s="23"/>
      <c r="B406" s="21"/>
      <c r="C406" s="14" t="s">
        <v>9</v>
      </c>
      <c r="D406" s="18">
        <v>204.7</v>
      </c>
      <c r="E406" s="18">
        <v>115</v>
      </c>
      <c r="F406" s="9">
        <f t="shared" si="26"/>
        <v>56.17977528089888</v>
      </c>
    </row>
    <row r="407" spans="1:6" ht="15.75" hidden="1" x14ac:dyDescent="0.25">
      <c r="A407" s="23"/>
      <c r="B407" s="21"/>
      <c r="C407" s="14" t="s">
        <v>10</v>
      </c>
      <c r="D407" s="18"/>
      <c r="E407" s="18"/>
      <c r="F407" s="9" t="e">
        <f t="shared" ref="F407:F470" si="30">E407/D407*100</f>
        <v>#DIV/0!</v>
      </c>
    </row>
    <row r="408" spans="1:6" ht="15.75" hidden="1" x14ac:dyDescent="0.25">
      <c r="A408" s="23"/>
      <c r="B408" s="21" t="s">
        <v>104</v>
      </c>
      <c r="C408" s="14" t="s">
        <v>7</v>
      </c>
      <c r="D408" s="18">
        <f>SUM(D409:D411)</f>
        <v>38913.5</v>
      </c>
      <c r="E408" s="18">
        <f>SUM(E409:E411)</f>
        <v>13210.8</v>
      </c>
      <c r="F408" s="9">
        <f t="shared" si="30"/>
        <v>33.949143613398945</v>
      </c>
    </row>
    <row r="409" spans="1:6" ht="15.75" hidden="1" x14ac:dyDescent="0.25">
      <c r="A409" s="23"/>
      <c r="B409" s="21"/>
      <c r="C409" s="14" t="s">
        <v>8</v>
      </c>
      <c r="D409" s="18">
        <v>38913.5</v>
      </c>
      <c r="E409" s="18">
        <v>13210.8</v>
      </c>
      <c r="F409" s="9">
        <f t="shared" si="30"/>
        <v>33.949143613398945</v>
      </c>
    </row>
    <row r="410" spans="1:6" ht="15.75" hidden="1" x14ac:dyDescent="0.25">
      <c r="A410" s="23"/>
      <c r="B410" s="21"/>
      <c r="C410" s="14" t="s">
        <v>9</v>
      </c>
      <c r="D410" s="18"/>
      <c r="E410" s="18"/>
      <c r="F410" s="9" t="e">
        <f t="shared" si="30"/>
        <v>#DIV/0!</v>
      </c>
    </row>
    <row r="411" spans="1:6" ht="15.75" hidden="1" x14ac:dyDescent="0.25">
      <c r="A411" s="23"/>
      <c r="B411" s="21"/>
      <c r="C411" s="14" t="s">
        <v>10</v>
      </c>
      <c r="D411" s="18"/>
      <c r="E411" s="18"/>
      <c r="F411" s="9" t="e">
        <f t="shared" si="30"/>
        <v>#DIV/0!</v>
      </c>
    </row>
    <row r="412" spans="1:6" ht="15.75" hidden="1" x14ac:dyDescent="0.25">
      <c r="A412" s="23"/>
      <c r="B412" s="21" t="s">
        <v>105</v>
      </c>
      <c r="C412" s="14" t="s">
        <v>7</v>
      </c>
      <c r="D412" s="18">
        <f>SUM(D413:D415)</f>
        <v>2350.8000000000002</v>
      </c>
      <c r="E412" s="18">
        <f>SUM(E413:E415)</f>
        <v>1956.9</v>
      </c>
      <c r="F412" s="9">
        <f t="shared" si="30"/>
        <v>83.244002041858096</v>
      </c>
    </row>
    <row r="413" spans="1:6" ht="15.75" hidden="1" x14ac:dyDescent="0.25">
      <c r="A413" s="23"/>
      <c r="B413" s="21"/>
      <c r="C413" s="14" t="s">
        <v>8</v>
      </c>
      <c r="D413" s="18"/>
      <c r="E413" s="18"/>
      <c r="F413" s="9" t="e">
        <f t="shared" si="30"/>
        <v>#DIV/0!</v>
      </c>
    </row>
    <row r="414" spans="1:6" ht="15.75" hidden="1" x14ac:dyDescent="0.25">
      <c r="A414" s="23"/>
      <c r="B414" s="21"/>
      <c r="C414" s="14" t="s">
        <v>9</v>
      </c>
      <c r="D414" s="18">
        <v>2350.8000000000002</v>
      </c>
      <c r="E414" s="18">
        <v>1956.9</v>
      </c>
      <c r="F414" s="9">
        <f t="shared" si="30"/>
        <v>83.244002041858096</v>
      </c>
    </row>
    <row r="415" spans="1:6" ht="15.75" hidden="1" x14ac:dyDescent="0.25">
      <c r="A415" s="23"/>
      <c r="B415" s="21"/>
      <c r="C415" s="14" t="s">
        <v>10</v>
      </c>
      <c r="D415" s="18"/>
      <c r="E415" s="18"/>
      <c r="F415" s="9" t="e">
        <f t="shared" si="30"/>
        <v>#DIV/0!</v>
      </c>
    </row>
    <row r="416" spans="1:6" ht="15.75" hidden="1" x14ac:dyDescent="0.25">
      <c r="A416" s="23"/>
      <c r="B416" s="21" t="s">
        <v>106</v>
      </c>
      <c r="C416" s="14" t="s">
        <v>7</v>
      </c>
      <c r="D416" s="18">
        <f>SUM(D417:D419)</f>
        <v>5925.5</v>
      </c>
      <c r="E416" s="18">
        <f>SUM(E417:E419)</f>
        <v>2291.6999999999998</v>
      </c>
      <c r="F416" s="9">
        <f t="shared" si="30"/>
        <v>38.675217281242084</v>
      </c>
    </row>
    <row r="417" spans="1:6" ht="15.75" hidden="1" x14ac:dyDescent="0.25">
      <c r="A417" s="23"/>
      <c r="B417" s="21"/>
      <c r="C417" s="14" t="s">
        <v>8</v>
      </c>
      <c r="D417" s="18"/>
      <c r="E417" s="18"/>
      <c r="F417" s="9" t="e">
        <f t="shared" si="30"/>
        <v>#DIV/0!</v>
      </c>
    </row>
    <row r="418" spans="1:6" ht="15.75" hidden="1" x14ac:dyDescent="0.25">
      <c r="A418" s="23"/>
      <c r="B418" s="21"/>
      <c r="C418" s="14" t="s">
        <v>9</v>
      </c>
      <c r="D418" s="18">
        <v>5925.5</v>
      </c>
      <c r="E418" s="18">
        <v>2291.6999999999998</v>
      </c>
      <c r="F418" s="9">
        <f t="shared" si="30"/>
        <v>38.675217281242084</v>
      </c>
    </row>
    <row r="419" spans="1:6" ht="15.75" hidden="1" x14ac:dyDescent="0.25">
      <c r="A419" s="23"/>
      <c r="B419" s="21"/>
      <c r="C419" s="14" t="s">
        <v>10</v>
      </c>
      <c r="D419" s="18"/>
      <c r="E419" s="18"/>
      <c r="F419" s="9" t="e">
        <f t="shared" si="30"/>
        <v>#DIV/0!</v>
      </c>
    </row>
    <row r="420" spans="1:6" ht="15.75" hidden="1" x14ac:dyDescent="0.25">
      <c r="A420" s="23"/>
      <c r="B420" s="21" t="s">
        <v>107</v>
      </c>
      <c r="C420" s="14" t="s">
        <v>7</v>
      </c>
      <c r="D420" s="18">
        <f>SUM(D421:D423)</f>
        <v>1297.7</v>
      </c>
      <c r="E420" s="18">
        <f>SUM(E421:E423)</f>
        <v>1297.7</v>
      </c>
      <c r="F420" s="9">
        <f t="shared" si="30"/>
        <v>100</v>
      </c>
    </row>
    <row r="421" spans="1:6" ht="15.75" hidden="1" x14ac:dyDescent="0.25">
      <c r="A421" s="23"/>
      <c r="B421" s="21"/>
      <c r="C421" s="14" t="s">
        <v>8</v>
      </c>
      <c r="D421" s="18"/>
      <c r="E421" s="18"/>
      <c r="F421" s="9" t="e">
        <f t="shared" si="30"/>
        <v>#DIV/0!</v>
      </c>
    </row>
    <row r="422" spans="1:6" ht="15.75" hidden="1" x14ac:dyDescent="0.25">
      <c r="A422" s="23"/>
      <c r="B422" s="21"/>
      <c r="C422" s="14" t="s">
        <v>9</v>
      </c>
      <c r="D422" s="18">
        <v>1297.7</v>
      </c>
      <c r="E422" s="18">
        <v>1297.7</v>
      </c>
      <c r="F422" s="9">
        <f t="shared" si="30"/>
        <v>100</v>
      </c>
    </row>
    <row r="423" spans="1:6" ht="15.75" hidden="1" x14ac:dyDescent="0.25">
      <c r="A423" s="23"/>
      <c r="B423" s="21"/>
      <c r="C423" s="14" t="s">
        <v>10</v>
      </c>
      <c r="D423" s="18"/>
      <c r="E423" s="18"/>
      <c r="F423" s="9" t="e">
        <f t="shared" si="30"/>
        <v>#DIV/0!</v>
      </c>
    </row>
    <row r="424" spans="1:6" ht="15.75" hidden="1" x14ac:dyDescent="0.25">
      <c r="A424" s="23"/>
      <c r="B424" s="21" t="s">
        <v>108</v>
      </c>
      <c r="C424" s="14" t="s">
        <v>7</v>
      </c>
      <c r="D424" s="18">
        <f>SUM(D425:D427)</f>
        <v>4900</v>
      </c>
      <c r="E424" s="18">
        <f>SUM(E425:E427)</f>
        <v>1940.8</v>
      </c>
      <c r="F424" s="9">
        <f t="shared" si="30"/>
        <v>39.608163265306125</v>
      </c>
    </row>
    <row r="425" spans="1:6" ht="15.75" hidden="1" x14ac:dyDescent="0.25">
      <c r="A425" s="23"/>
      <c r="B425" s="21"/>
      <c r="C425" s="14" t="s">
        <v>8</v>
      </c>
      <c r="D425" s="18"/>
      <c r="E425" s="18"/>
      <c r="F425" s="9" t="e">
        <f t="shared" si="30"/>
        <v>#DIV/0!</v>
      </c>
    </row>
    <row r="426" spans="1:6" ht="15.75" hidden="1" x14ac:dyDescent="0.25">
      <c r="A426" s="23"/>
      <c r="B426" s="21"/>
      <c r="C426" s="14" t="s">
        <v>9</v>
      </c>
      <c r="D426" s="18"/>
      <c r="E426" s="18"/>
      <c r="F426" s="9" t="e">
        <f t="shared" si="30"/>
        <v>#DIV/0!</v>
      </c>
    </row>
    <row r="427" spans="1:6" ht="15.75" hidden="1" x14ac:dyDescent="0.25">
      <c r="A427" s="23"/>
      <c r="B427" s="21"/>
      <c r="C427" s="14" t="s">
        <v>10</v>
      </c>
      <c r="D427" s="18">
        <v>4900</v>
      </c>
      <c r="E427" s="18">
        <v>1940.8</v>
      </c>
      <c r="F427" s="9">
        <f t="shared" si="30"/>
        <v>39.608163265306125</v>
      </c>
    </row>
    <row r="428" spans="1:6" ht="28.5" customHeight="1" x14ac:dyDescent="0.25">
      <c r="A428" s="12" t="s">
        <v>109</v>
      </c>
      <c r="B428" s="13" t="s">
        <v>110</v>
      </c>
      <c r="C428" s="14" t="s">
        <v>7</v>
      </c>
      <c r="D428" s="15">
        <f>SUM(D429:D431)</f>
        <v>63310.7</v>
      </c>
      <c r="E428" s="15">
        <f>SUM(E429:E431)</f>
        <v>27987.8</v>
      </c>
      <c r="F428" s="15">
        <f t="shared" si="30"/>
        <v>44.207061365614344</v>
      </c>
    </row>
    <row r="429" spans="1:6" ht="15.75" x14ac:dyDescent="0.25">
      <c r="A429" s="16"/>
      <c r="B429" s="17"/>
      <c r="C429" s="14" t="s">
        <v>8</v>
      </c>
      <c r="D429" s="18">
        <f>SUM(D433)</f>
        <v>0</v>
      </c>
      <c r="E429" s="18">
        <f>SUM(E433)</f>
        <v>0</v>
      </c>
      <c r="F429" s="18"/>
    </row>
    <row r="430" spans="1:6" ht="15.75" x14ac:dyDescent="0.25">
      <c r="A430" s="16"/>
      <c r="B430" s="17"/>
      <c r="C430" s="14" t="s">
        <v>9</v>
      </c>
      <c r="D430" s="18">
        <f t="shared" ref="D430:E431" si="31">SUM(D434)</f>
        <v>63310.7</v>
      </c>
      <c r="E430" s="18">
        <f t="shared" si="31"/>
        <v>27987.8</v>
      </c>
      <c r="F430" s="18">
        <f t="shared" si="30"/>
        <v>44.207061365614344</v>
      </c>
    </row>
    <row r="431" spans="1:6" ht="15.75" x14ac:dyDescent="0.25">
      <c r="A431" s="19"/>
      <c r="B431" s="20"/>
      <c r="C431" s="14" t="s">
        <v>10</v>
      </c>
      <c r="D431" s="18">
        <f t="shared" si="31"/>
        <v>0</v>
      </c>
      <c r="E431" s="18">
        <f t="shared" si="31"/>
        <v>0</v>
      </c>
      <c r="F431" s="18"/>
    </row>
    <row r="432" spans="1:6" ht="15.75" hidden="1" x14ac:dyDescent="0.25">
      <c r="A432" s="23"/>
      <c r="B432" s="26" t="s">
        <v>34</v>
      </c>
      <c r="C432" s="14" t="s">
        <v>7</v>
      </c>
      <c r="D432" s="18">
        <f>SUM(D433:D435)</f>
        <v>63310.7</v>
      </c>
      <c r="E432" s="18">
        <f>SUM(E433:E435)</f>
        <v>27987.8</v>
      </c>
      <c r="F432" s="18">
        <f t="shared" si="30"/>
        <v>44.207061365614344</v>
      </c>
    </row>
    <row r="433" spans="1:6" ht="15.75" hidden="1" x14ac:dyDescent="0.25">
      <c r="A433" s="23"/>
      <c r="B433" s="27"/>
      <c r="C433" s="14" t="s">
        <v>8</v>
      </c>
      <c r="D433" s="18"/>
      <c r="E433" s="18"/>
      <c r="F433" s="18" t="e">
        <f t="shared" si="30"/>
        <v>#DIV/0!</v>
      </c>
    </row>
    <row r="434" spans="1:6" ht="15.75" hidden="1" x14ac:dyDescent="0.25">
      <c r="A434" s="23"/>
      <c r="B434" s="27"/>
      <c r="C434" s="14" t="s">
        <v>9</v>
      </c>
      <c r="D434" s="18">
        <v>63310.7</v>
      </c>
      <c r="E434" s="18">
        <v>27987.8</v>
      </c>
      <c r="F434" s="18">
        <f t="shared" si="30"/>
        <v>44.207061365614344</v>
      </c>
    </row>
    <row r="435" spans="1:6" ht="15.75" hidden="1" x14ac:dyDescent="0.25">
      <c r="A435" s="23"/>
      <c r="B435" s="27"/>
      <c r="C435" s="14" t="s">
        <v>10</v>
      </c>
      <c r="D435" s="18"/>
      <c r="E435" s="18"/>
      <c r="F435" s="18" t="e">
        <f t="shared" si="30"/>
        <v>#DIV/0!</v>
      </c>
    </row>
    <row r="436" spans="1:6" ht="28.5" customHeight="1" x14ac:dyDescent="0.25">
      <c r="A436" s="12" t="s">
        <v>111</v>
      </c>
      <c r="B436" s="13" t="s">
        <v>112</v>
      </c>
      <c r="C436" s="14" t="s">
        <v>7</v>
      </c>
      <c r="D436" s="15">
        <f>SUM(D437:D439)</f>
        <v>79337.799999999988</v>
      </c>
      <c r="E436" s="15">
        <f>SUM(E437:E439)</f>
        <v>24261</v>
      </c>
      <c r="F436" s="15">
        <f t="shared" si="30"/>
        <v>30.579370741311209</v>
      </c>
    </row>
    <row r="437" spans="1:6" ht="15.75" x14ac:dyDescent="0.25">
      <c r="A437" s="16"/>
      <c r="B437" s="17"/>
      <c r="C437" s="14" t="s">
        <v>8</v>
      </c>
      <c r="D437" s="18">
        <f>SUM(D441+D505+D509)</f>
        <v>25704</v>
      </c>
      <c r="E437" s="18">
        <f>SUM(E441+E505+E509)</f>
        <v>7260</v>
      </c>
      <c r="F437" s="18">
        <f t="shared" si="30"/>
        <v>28.244631185807656</v>
      </c>
    </row>
    <row r="438" spans="1:6" ht="15.75" x14ac:dyDescent="0.25">
      <c r="A438" s="16"/>
      <c r="B438" s="17"/>
      <c r="C438" s="14" t="s">
        <v>9</v>
      </c>
      <c r="D438" s="18">
        <f t="shared" ref="D438:E439" si="32">SUM(D442+D506+D510)</f>
        <v>53633.799999999996</v>
      </c>
      <c r="E438" s="18">
        <f t="shared" si="32"/>
        <v>17001</v>
      </c>
      <c r="F438" s="18">
        <f t="shared" si="30"/>
        <v>31.698294732053295</v>
      </c>
    </row>
    <row r="439" spans="1:6" ht="15.75" x14ac:dyDescent="0.25">
      <c r="A439" s="19"/>
      <c r="B439" s="20"/>
      <c r="C439" s="14" t="s">
        <v>10</v>
      </c>
      <c r="D439" s="18">
        <f t="shared" si="32"/>
        <v>0</v>
      </c>
      <c r="E439" s="18">
        <f t="shared" si="32"/>
        <v>0</v>
      </c>
      <c r="F439" s="18"/>
    </row>
    <row r="440" spans="1:6" ht="15.75" hidden="1" x14ac:dyDescent="0.25">
      <c r="A440" s="12"/>
      <c r="B440" s="26" t="s">
        <v>75</v>
      </c>
      <c r="C440" s="14" t="s">
        <v>7</v>
      </c>
      <c r="D440" s="18">
        <f>SUM(D441:D443)</f>
        <v>79337.799999999988</v>
      </c>
      <c r="E440" s="18">
        <f>SUM(E441:E443)</f>
        <v>24261</v>
      </c>
      <c r="F440" s="18">
        <f t="shared" si="30"/>
        <v>30.579370741311209</v>
      </c>
    </row>
    <row r="441" spans="1:6" ht="15.75" hidden="1" x14ac:dyDescent="0.25">
      <c r="A441" s="16"/>
      <c r="B441" s="27"/>
      <c r="C441" s="14" t="s">
        <v>8</v>
      </c>
      <c r="D441" s="18">
        <f>SUM(D445+D449+D453+D457+D461+D465+D469+D473+D477+D481+D485+D489+D493+D497+D501)</f>
        <v>25704</v>
      </c>
      <c r="E441" s="18">
        <f>SUM(E445+E449+E453+E457+E461+E465+E469+E473+E477+E481+E485+E489+E493+E497+E501)</f>
        <v>7260</v>
      </c>
      <c r="F441" s="18">
        <f t="shared" si="30"/>
        <v>28.244631185807656</v>
      </c>
    </row>
    <row r="442" spans="1:6" ht="15.75" hidden="1" x14ac:dyDescent="0.25">
      <c r="A442" s="16"/>
      <c r="B442" s="27"/>
      <c r="C442" s="14" t="s">
        <v>9</v>
      </c>
      <c r="D442" s="18">
        <f t="shared" ref="D442:E443" si="33">SUM(D446+D450+D454+D458+D462+D466+D470+D474+D478+D482+D486+D490+D494+D498+D502)</f>
        <v>53633.799999999996</v>
      </c>
      <c r="E442" s="18">
        <f t="shared" si="33"/>
        <v>17001</v>
      </c>
      <c r="F442" s="18">
        <f t="shared" si="30"/>
        <v>31.698294732053295</v>
      </c>
    </row>
    <row r="443" spans="1:6" ht="15.75" hidden="1" x14ac:dyDescent="0.25">
      <c r="A443" s="16"/>
      <c r="B443" s="27"/>
      <c r="C443" s="14" t="s">
        <v>10</v>
      </c>
      <c r="D443" s="18">
        <f t="shared" si="33"/>
        <v>0</v>
      </c>
      <c r="E443" s="18">
        <f t="shared" si="33"/>
        <v>0</v>
      </c>
      <c r="F443" s="18" t="e">
        <f t="shared" si="30"/>
        <v>#DIV/0!</v>
      </c>
    </row>
    <row r="444" spans="1:6" ht="15.75" hidden="1" x14ac:dyDescent="0.25">
      <c r="A444" s="12"/>
      <c r="B444" s="21" t="s">
        <v>80</v>
      </c>
      <c r="C444" s="14" t="s">
        <v>7</v>
      </c>
      <c r="D444" s="18">
        <f>SUM(D445:D447)</f>
        <v>8719.1</v>
      </c>
      <c r="E444" s="18">
        <f>SUM(E445:E447)</f>
        <v>4065.8</v>
      </c>
      <c r="F444" s="18">
        <f t="shared" si="30"/>
        <v>46.630959617391703</v>
      </c>
    </row>
    <row r="445" spans="1:6" ht="15.75" hidden="1" x14ac:dyDescent="0.25">
      <c r="A445" s="16"/>
      <c r="B445" s="21"/>
      <c r="C445" s="14" t="s">
        <v>8</v>
      </c>
      <c r="D445" s="18">
        <v>8719.1</v>
      </c>
      <c r="E445" s="18">
        <v>4065.8</v>
      </c>
      <c r="F445" s="18">
        <f t="shared" si="30"/>
        <v>46.630959617391703</v>
      </c>
    </row>
    <row r="446" spans="1:6" ht="15.75" hidden="1" x14ac:dyDescent="0.25">
      <c r="A446" s="16"/>
      <c r="B446" s="21"/>
      <c r="C446" s="14" t="s">
        <v>9</v>
      </c>
      <c r="D446" s="18"/>
      <c r="E446" s="18"/>
      <c r="F446" s="18" t="e">
        <f t="shared" si="30"/>
        <v>#DIV/0!</v>
      </c>
    </row>
    <row r="447" spans="1:6" ht="15.75" hidden="1" x14ac:dyDescent="0.25">
      <c r="A447" s="16"/>
      <c r="B447" s="21"/>
      <c r="C447" s="14" t="s">
        <v>10</v>
      </c>
      <c r="D447" s="18"/>
      <c r="E447" s="18"/>
      <c r="F447" s="18" t="e">
        <f t="shared" si="30"/>
        <v>#DIV/0!</v>
      </c>
    </row>
    <row r="448" spans="1:6" ht="15.75" hidden="1" x14ac:dyDescent="0.25">
      <c r="A448" s="12"/>
      <c r="B448" s="21" t="s">
        <v>81</v>
      </c>
      <c r="C448" s="14" t="s">
        <v>7</v>
      </c>
      <c r="D448" s="18">
        <f>SUM(D449:D451)</f>
        <v>17335.8</v>
      </c>
      <c r="E448" s="18">
        <f>SUM(E449:E451)</f>
        <v>9738.5</v>
      </c>
      <c r="F448" s="18">
        <f t="shared" si="30"/>
        <v>56.175659617669794</v>
      </c>
    </row>
    <row r="449" spans="1:6" ht="15.75" hidden="1" x14ac:dyDescent="0.25">
      <c r="A449" s="16"/>
      <c r="B449" s="21"/>
      <c r="C449" s="14" t="s">
        <v>8</v>
      </c>
      <c r="D449" s="18"/>
      <c r="E449" s="18"/>
      <c r="F449" s="18" t="e">
        <f t="shared" si="30"/>
        <v>#DIV/0!</v>
      </c>
    </row>
    <row r="450" spans="1:6" ht="15.75" hidden="1" x14ac:dyDescent="0.25">
      <c r="A450" s="16"/>
      <c r="B450" s="21"/>
      <c r="C450" s="14" t="s">
        <v>9</v>
      </c>
      <c r="D450" s="18">
        <v>17335.8</v>
      </c>
      <c r="E450" s="18">
        <v>9738.5</v>
      </c>
      <c r="F450" s="18">
        <f t="shared" si="30"/>
        <v>56.175659617669794</v>
      </c>
    </row>
    <row r="451" spans="1:6" ht="15.75" hidden="1" x14ac:dyDescent="0.25">
      <c r="A451" s="16"/>
      <c r="B451" s="21"/>
      <c r="C451" s="14" t="s">
        <v>10</v>
      </c>
      <c r="D451" s="18"/>
      <c r="E451" s="18"/>
      <c r="F451" s="18" t="e">
        <f t="shared" si="30"/>
        <v>#DIV/0!</v>
      </c>
    </row>
    <row r="452" spans="1:6" ht="15.75" hidden="1" x14ac:dyDescent="0.25">
      <c r="A452" s="12"/>
      <c r="B452" s="21" t="s">
        <v>113</v>
      </c>
      <c r="C452" s="14" t="s">
        <v>7</v>
      </c>
      <c r="D452" s="18">
        <f>SUM(D453:D455)</f>
        <v>968.2</v>
      </c>
      <c r="E452" s="18">
        <f>SUM(E453:E455)</f>
        <v>425.1</v>
      </c>
      <c r="F452" s="18">
        <f t="shared" si="30"/>
        <v>43.906217723610823</v>
      </c>
    </row>
    <row r="453" spans="1:6" ht="15.75" hidden="1" x14ac:dyDescent="0.25">
      <c r="A453" s="16"/>
      <c r="B453" s="21"/>
      <c r="C453" s="14" t="s">
        <v>8</v>
      </c>
      <c r="D453" s="18">
        <v>968.2</v>
      </c>
      <c r="E453" s="18">
        <v>425.1</v>
      </c>
      <c r="F453" s="18">
        <f t="shared" si="30"/>
        <v>43.906217723610823</v>
      </c>
    </row>
    <row r="454" spans="1:6" ht="15.75" hidden="1" x14ac:dyDescent="0.25">
      <c r="A454" s="16"/>
      <c r="B454" s="21"/>
      <c r="C454" s="14" t="s">
        <v>9</v>
      </c>
      <c r="D454" s="18"/>
      <c r="E454" s="18"/>
      <c r="F454" s="18" t="e">
        <f t="shared" si="30"/>
        <v>#DIV/0!</v>
      </c>
    </row>
    <row r="455" spans="1:6" ht="15.75" hidden="1" x14ac:dyDescent="0.25">
      <c r="A455" s="16"/>
      <c r="B455" s="21"/>
      <c r="C455" s="14" t="s">
        <v>10</v>
      </c>
      <c r="D455" s="18"/>
      <c r="E455" s="18"/>
      <c r="F455" s="18" t="e">
        <f t="shared" si="30"/>
        <v>#DIV/0!</v>
      </c>
    </row>
    <row r="456" spans="1:6" ht="15.75" hidden="1" x14ac:dyDescent="0.25">
      <c r="A456" s="12"/>
      <c r="B456" s="21" t="s">
        <v>114</v>
      </c>
      <c r="C456" s="14" t="s">
        <v>7</v>
      </c>
      <c r="D456" s="18">
        <f>SUM(D457:D459)</f>
        <v>8260.7999999999993</v>
      </c>
      <c r="E456" s="18">
        <f>SUM(E457:E459)</f>
        <v>4087.2</v>
      </c>
      <c r="F456" s="18">
        <f t="shared" si="30"/>
        <v>49.477048227774553</v>
      </c>
    </row>
    <row r="457" spans="1:6" ht="15.75" hidden="1" x14ac:dyDescent="0.25">
      <c r="A457" s="16"/>
      <c r="B457" s="21"/>
      <c r="C457" s="14" t="s">
        <v>8</v>
      </c>
      <c r="D457" s="18"/>
      <c r="E457" s="18"/>
      <c r="F457" s="18" t="e">
        <f t="shared" si="30"/>
        <v>#DIV/0!</v>
      </c>
    </row>
    <row r="458" spans="1:6" ht="15.75" hidden="1" x14ac:dyDescent="0.25">
      <c r="A458" s="16"/>
      <c r="B458" s="21"/>
      <c r="C458" s="14" t="s">
        <v>9</v>
      </c>
      <c r="D458" s="18">
        <v>8260.7999999999993</v>
      </c>
      <c r="E458" s="18">
        <v>4087.2</v>
      </c>
      <c r="F458" s="18">
        <f t="shared" si="30"/>
        <v>49.477048227774553</v>
      </c>
    </row>
    <row r="459" spans="1:6" ht="15.75" hidden="1" x14ac:dyDescent="0.25">
      <c r="A459" s="16"/>
      <c r="B459" s="21"/>
      <c r="C459" s="14" t="s">
        <v>10</v>
      </c>
      <c r="D459" s="18"/>
      <c r="E459" s="18"/>
      <c r="F459" s="18" t="e">
        <f t="shared" si="30"/>
        <v>#DIV/0!</v>
      </c>
    </row>
    <row r="460" spans="1:6" ht="15.75" hidden="1" x14ac:dyDescent="0.25">
      <c r="A460" s="12"/>
      <c r="B460" s="21" t="s">
        <v>115</v>
      </c>
      <c r="C460" s="14" t="s">
        <v>7</v>
      </c>
      <c r="D460" s="18">
        <f>SUM(D461:D463)</f>
        <v>3363</v>
      </c>
      <c r="E460" s="18">
        <f>SUM(E461:E463)</f>
        <v>0</v>
      </c>
      <c r="F460" s="18">
        <f t="shared" si="30"/>
        <v>0</v>
      </c>
    </row>
    <row r="461" spans="1:6" ht="15.75" hidden="1" x14ac:dyDescent="0.25">
      <c r="A461" s="16"/>
      <c r="B461" s="21"/>
      <c r="C461" s="14" t="s">
        <v>8</v>
      </c>
      <c r="D461" s="18"/>
      <c r="E461" s="18"/>
      <c r="F461" s="18" t="e">
        <f t="shared" si="30"/>
        <v>#DIV/0!</v>
      </c>
    </row>
    <row r="462" spans="1:6" ht="15.75" hidden="1" x14ac:dyDescent="0.25">
      <c r="A462" s="16"/>
      <c r="B462" s="21"/>
      <c r="C462" s="14" t="s">
        <v>9</v>
      </c>
      <c r="D462" s="18">
        <v>3363</v>
      </c>
      <c r="E462" s="18"/>
      <c r="F462" s="18">
        <f t="shared" si="30"/>
        <v>0</v>
      </c>
    </row>
    <row r="463" spans="1:6" ht="15.75" hidden="1" x14ac:dyDescent="0.25">
      <c r="A463" s="16"/>
      <c r="B463" s="21"/>
      <c r="C463" s="14" t="s">
        <v>10</v>
      </c>
      <c r="D463" s="18"/>
      <c r="E463" s="18"/>
      <c r="F463" s="18" t="e">
        <f t="shared" si="30"/>
        <v>#DIV/0!</v>
      </c>
    </row>
    <row r="464" spans="1:6" ht="15.75" hidden="1" x14ac:dyDescent="0.25">
      <c r="A464" s="12"/>
      <c r="B464" s="21" t="s">
        <v>116</v>
      </c>
      <c r="C464" s="14" t="s">
        <v>7</v>
      </c>
      <c r="D464" s="18">
        <f>SUM(D465:D467)</f>
        <v>9916.7000000000007</v>
      </c>
      <c r="E464" s="18">
        <f>SUM(E465:E467)</f>
        <v>5944.4</v>
      </c>
      <c r="F464" s="18">
        <f t="shared" si="30"/>
        <v>59.943327921586807</v>
      </c>
    </row>
    <row r="465" spans="1:6" ht="15.75" hidden="1" x14ac:dyDescent="0.25">
      <c r="A465" s="16"/>
      <c r="B465" s="21"/>
      <c r="C465" s="14" t="s">
        <v>8</v>
      </c>
      <c r="D465" s="18">
        <v>3451</v>
      </c>
      <c r="E465" s="18">
        <v>2769.1</v>
      </c>
      <c r="F465" s="18">
        <f t="shared" si="30"/>
        <v>80.240509997102279</v>
      </c>
    </row>
    <row r="466" spans="1:6" ht="15.75" hidden="1" x14ac:dyDescent="0.25">
      <c r="A466" s="16"/>
      <c r="B466" s="21"/>
      <c r="C466" s="14" t="s">
        <v>9</v>
      </c>
      <c r="D466" s="18">
        <v>6465.7</v>
      </c>
      <c r="E466" s="18">
        <v>3175.3</v>
      </c>
      <c r="F466" s="18">
        <f t="shared" si="30"/>
        <v>49.109918492970607</v>
      </c>
    </row>
    <row r="467" spans="1:6" ht="15.75" hidden="1" x14ac:dyDescent="0.25">
      <c r="A467" s="16"/>
      <c r="B467" s="21"/>
      <c r="C467" s="14" t="s">
        <v>10</v>
      </c>
      <c r="D467" s="18"/>
      <c r="E467" s="18"/>
      <c r="F467" s="18" t="e">
        <f t="shared" si="30"/>
        <v>#DIV/0!</v>
      </c>
    </row>
    <row r="468" spans="1:6" ht="15.75" hidden="1" x14ac:dyDescent="0.25">
      <c r="A468" s="12"/>
      <c r="B468" s="21" t="s">
        <v>117</v>
      </c>
      <c r="C468" s="14" t="s">
        <v>7</v>
      </c>
      <c r="D468" s="18">
        <f>SUM(D469:D471)</f>
        <v>4346.8</v>
      </c>
      <c r="E468" s="18">
        <f>SUM(E469:E471)</f>
        <v>0</v>
      </c>
      <c r="F468" s="18">
        <f t="shared" si="30"/>
        <v>0</v>
      </c>
    </row>
    <row r="469" spans="1:6" ht="15.75" hidden="1" x14ac:dyDescent="0.25">
      <c r="A469" s="16"/>
      <c r="B469" s="21"/>
      <c r="C469" s="14" t="s">
        <v>8</v>
      </c>
      <c r="D469" s="18"/>
      <c r="E469" s="18"/>
      <c r="F469" s="18" t="e">
        <f t="shared" si="30"/>
        <v>#DIV/0!</v>
      </c>
    </row>
    <row r="470" spans="1:6" ht="15.75" hidden="1" x14ac:dyDescent="0.25">
      <c r="A470" s="16"/>
      <c r="B470" s="21"/>
      <c r="C470" s="14" t="s">
        <v>9</v>
      </c>
      <c r="D470" s="18">
        <v>4346.8</v>
      </c>
      <c r="E470" s="18"/>
      <c r="F470" s="18">
        <f t="shared" si="30"/>
        <v>0</v>
      </c>
    </row>
    <row r="471" spans="1:6" ht="15.75" hidden="1" x14ac:dyDescent="0.25">
      <c r="A471" s="16"/>
      <c r="B471" s="21"/>
      <c r="C471" s="14" t="s">
        <v>10</v>
      </c>
      <c r="D471" s="18"/>
      <c r="E471" s="18"/>
      <c r="F471" s="18" t="e">
        <f t="shared" ref="F471:F534" si="34">E471/D471*100</f>
        <v>#DIV/0!</v>
      </c>
    </row>
    <row r="472" spans="1:6" ht="15.75" hidden="1" x14ac:dyDescent="0.25">
      <c r="A472" s="12"/>
      <c r="B472" s="21" t="s">
        <v>118</v>
      </c>
      <c r="C472" s="14" t="s">
        <v>7</v>
      </c>
      <c r="D472" s="18">
        <f>SUM(D473:D475)</f>
        <v>437.1</v>
      </c>
      <c r="E472" s="18">
        <f>SUM(E473:E475)</f>
        <v>0</v>
      </c>
      <c r="F472" s="18">
        <f t="shared" si="34"/>
        <v>0</v>
      </c>
    </row>
    <row r="473" spans="1:6" ht="15.75" hidden="1" x14ac:dyDescent="0.25">
      <c r="A473" s="16"/>
      <c r="B473" s="21"/>
      <c r="C473" s="14" t="s">
        <v>8</v>
      </c>
      <c r="D473" s="18"/>
      <c r="E473" s="18"/>
      <c r="F473" s="18" t="e">
        <f t="shared" si="34"/>
        <v>#DIV/0!</v>
      </c>
    </row>
    <row r="474" spans="1:6" ht="15.75" hidden="1" x14ac:dyDescent="0.25">
      <c r="A474" s="16"/>
      <c r="B474" s="21"/>
      <c r="C474" s="14" t="s">
        <v>9</v>
      </c>
      <c r="D474" s="18">
        <v>437.1</v>
      </c>
      <c r="E474" s="18"/>
      <c r="F474" s="18">
        <f t="shared" si="34"/>
        <v>0</v>
      </c>
    </row>
    <row r="475" spans="1:6" ht="15.75" hidden="1" x14ac:dyDescent="0.25">
      <c r="A475" s="16"/>
      <c r="B475" s="21"/>
      <c r="C475" s="14" t="s">
        <v>10</v>
      </c>
      <c r="D475" s="18"/>
      <c r="E475" s="18"/>
      <c r="F475" s="18" t="e">
        <f t="shared" si="34"/>
        <v>#DIV/0!</v>
      </c>
    </row>
    <row r="476" spans="1:6" ht="15.75" hidden="1" x14ac:dyDescent="0.25">
      <c r="A476" s="12"/>
      <c r="B476" s="21" t="s">
        <v>119</v>
      </c>
      <c r="C476" s="14" t="s">
        <v>7</v>
      </c>
      <c r="D476" s="18">
        <f>SUM(D477:D479)</f>
        <v>12659.1</v>
      </c>
      <c r="E476" s="18">
        <f>SUM(E477:E479)</f>
        <v>0</v>
      </c>
      <c r="F476" s="18">
        <f t="shared" si="34"/>
        <v>0</v>
      </c>
    </row>
    <row r="477" spans="1:6" ht="15.75" hidden="1" x14ac:dyDescent="0.25">
      <c r="A477" s="16"/>
      <c r="B477" s="21"/>
      <c r="C477" s="14" t="s">
        <v>8</v>
      </c>
      <c r="D477" s="18"/>
      <c r="E477" s="18"/>
      <c r="F477" s="18" t="e">
        <f t="shared" si="34"/>
        <v>#DIV/0!</v>
      </c>
    </row>
    <row r="478" spans="1:6" ht="15.75" hidden="1" x14ac:dyDescent="0.25">
      <c r="A478" s="16"/>
      <c r="B478" s="21"/>
      <c r="C478" s="14" t="s">
        <v>9</v>
      </c>
      <c r="D478" s="18">
        <v>12659.1</v>
      </c>
      <c r="E478" s="18"/>
      <c r="F478" s="18">
        <f t="shared" si="34"/>
        <v>0</v>
      </c>
    </row>
    <row r="479" spans="1:6" ht="15.75" hidden="1" x14ac:dyDescent="0.25">
      <c r="A479" s="16"/>
      <c r="B479" s="21"/>
      <c r="C479" s="14" t="s">
        <v>10</v>
      </c>
      <c r="D479" s="18"/>
      <c r="E479" s="18"/>
      <c r="F479" s="18" t="e">
        <f t="shared" si="34"/>
        <v>#DIV/0!</v>
      </c>
    </row>
    <row r="480" spans="1:6" ht="15.75" hidden="1" x14ac:dyDescent="0.25">
      <c r="A480" s="12"/>
      <c r="B480" s="21" t="s">
        <v>120</v>
      </c>
      <c r="C480" s="14" t="s">
        <v>7</v>
      </c>
      <c r="D480" s="18">
        <f>SUM(D481:D483)</f>
        <v>405.5</v>
      </c>
      <c r="E480" s="18">
        <f>SUM(E481:E483)</f>
        <v>0</v>
      </c>
      <c r="F480" s="18">
        <f t="shared" si="34"/>
        <v>0</v>
      </c>
    </row>
    <row r="481" spans="1:6" ht="15.75" hidden="1" x14ac:dyDescent="0.25">
      <c r="A481" s="16"/>
      <c r="B481" s="21"/>
      <c r="C481" s="14" t="s">
        <v>8</v>
      </c>
      <c r="D481" s="18"/>
      <c r="E481" s="18"/>
      <c r="F481" s="18" t="e">
        <f t="shared" si="34"/>
        <v>#DIV/0!</v>
      </c>
    </row>
    <row r="482" spans="1:6" ht="15.75" hidden="1" x14ac:dyDescent="0.25">
      <c r="A482" s="16"/>
      <c r="B482" s="21"/>
      <c r="C482" s="14" t="s">
        <v>9</v>
      </c>
      <c r="D482" s="18">
        <v>405.5</v>
      </c>
      <c r="E482" s="18"/>
      <c r="F482" s="18">
        <f t="shared" si="34"/>
        <v>0</v>
      </c>
    </row>
    <row r="483" spans="1:6" ht="15.75" hidden="1" x14ac:dyDescent="0.25">
      <c r="A483" s="16"/>
      <c r="B483" s="21"/>
      <c r="C483" s="14" t="s">
        <v>10</v>
      </c>
      <c r="D483" s="18"/>
      <c r="E483" s="18"/>
      <c r="F483" s="18" t="e">
        <f t="shared" si="34"/>
        <v>#DIV/0!</v>
      </c>
    </row>
    <row r="484" spans="1:6" ht="15.75" hidden="1" x14ac:dyDescent="0.25">
      <c r="A484" s="12"/>
      <c r="B484" s="21" t="s">
        <v>121</v>
      </c>
      <c r="C484" s="14" t="s">
        <v>7</v>
      </c>
      <c r="D484" s="18">
        <f>SUM(D485:D487)</f>
        <v>0</v>
      </c>
      <c r="E484" s="18">
        <f>SUM(E485:E487)</f>
        <v>0</v>
      </c>
      <c r="F484" s="18" t="e">
        <f t="shared" si="34"/>
        <v>#DIV/0!</v>
      </c>
    </row>
    <row r="485" spans="1:6" ht="15.75" hidden="1" x14ac:dyDescent="0.25">
      <c r="A485" s="16"/>
      <c r="B485" s="21"/>
      <c r="C485" s="14" t="s">
        <v>8</v>
      </c>
      <c r="D485" s="18"/>
      <c r="E485" s="18"/>
      <c r="F485" s="18" t="e">
        <f t="shared" si="34"/>
        <v>#DIV/0!</v>
      </c>
    </row>
    <row r="486" spans="1:6" ht="15.75" hidden="1" x14ac:dyDescent="0.25">
      <c r="A486" s="16"/>
      <c r="B486" s="21"/>
      <c r="C486" s="14" t="s">
        <v>9</v>
      </c>
      <c r="D486" s="18"/>
      <c r="E486" s="18"/>
      <c r="F486" s="18" t="e">
        <f t="shared" si="34"/>
        <v>#DIV/0!</v>
      </c>
    </row>
    <row r="487" spans="1:6" ht="15.75" hidden="1" x14ac:dyDescent="0.25">
      <c r="A487" s="16"/>
      <c r="B487" s="21"/>
      <c r="C487" s="14" t="s">
        <v>10</v>
      </c>
      <c r="D487" s="18"/>
      <c r="E487" s="18"/>
      <c r="F487" s="18" t="e">
        <f t="shared" si="34"/>
        <v>#DIV/0!</v>
      </c>
    </row>
    <row r="488" spans="1:6" ht="15.75" hidden="1" x14ac:dyDescent="0.25">
      <c r="A488" s="12"/>
      <c r="B488" s="21" t="s">
        <v>122</v>
      </c>
      <c r="C488" s="14" t="s">
        <v>7</v>
      </c>
      <c r="D488" s="18">
        <f>SUM(D489:D491)</f>
        <v>0</v>
      </c>
      <c r="E488" s="18">
        <f>SUM(E489:E491)</f>
        <v>0</v>
      </c>
      <c r="F488" s="18" t="e">
        <f t="shared" si="34"/>
        <v>#DIV/0!</v>
      </c>
    </row>
    <row r="489" spans="1:6" ht="15.75" hidden="1" x14ac:dyDescent="0.25">
      <c r="A489" s="16"/>
      <c r="B489" s="21"/>
      <c r="C489" s="14" t="s">
        <v>8</v>
      </c>
      <c r="D489" s="18"/>
      <c r="E489" s="18"/>
      <c r="F489" s="18" t="e">
        <f t="shared" si="34"/>
        <v>#DIV/0!</v>
      </c>
    </row>
    <row r="490" spans="1:6" ht="15.75" hidden="1" x14ac:dyDescent="0.25">
      <c r="A490" s="16"/>
      <c r="B490" s="21"/>
      <c r="C490" s="14" t="s">
        <v>9</v>
      </c>
      <c r="D490" s="18"/>
      <c r="E490" s="18"/>
      <c r="F490" s="18" t="e">
        <f t="shared" si="34"/>
        <v>#DIV/0!</v>
      </c>
    </row>
    <row r="491" spans="1:6" ht="15.75" hidden="1" x14ac:dyDescent="0.25">
      <c r="A491" s="16"/>
      <c r="B491" s="21"/>
      <c r="C491" s="14" t="s">
        <v>10</v>
      </c>
      <c r="D491" s="18"/>
      <c r="E491" s="18"/>
      <c r="F491" s="18" t="e">
        <f t="shared" si="34"/>
        <v>#DIV/0!</v>
      </c>
    </row>
    <row r="492" spans="1:6" ht="15.75" hidden="1" x14ac:dyDescent="0.25">
      <c r="A492" s="12"/>
      <c r="B492" s="21" t="s">
        <v>123</v>
      </c>
      <c r="C492" s="14" t="s">
        <v>7</v>
      </c>
      <c r="D492" s="18">
        <f>SUM(D493:D495)</f>
        <v>360</v>
      </c>
      <c r="E492" s="18">
        <f>SUM(E493:E495)</f>
        <v>0</v>
      </c>
      <c r="F492" s="18">
        <f t="shared" si="34"/>
        <v>0</v>
      </c>
    </row>
    <row r="493" spans="1:6" ht="15.75" hidden="1" x14ac:dyDescent="0.25">
      <c r="A493" s="16"/>
      <c r="B493" s="21"/>
      <c r="C493" s="14" t="s">
        <v>8</v>
      </c>
      <c r="D493" s="18"/>
      <c r="E493" s="18"/>
      <c r="F493" s="18" t="e">
        <f t="shared" si="34"/>
        <v>#DIV/0!</v>
      </c>
    </row>
    <row r="494" spans="1:6" ht="15.75" hidden="1" x14ac:dyDescent="0.25">
      <c r="A494" s="16"/>
      <c r="B494" s="21"/>
      <c r="C494" s="14" t="s">
        <v>9</v>
      </c>
      <c r="D494" s="18">
        <v>360</v>
      </c>
      <c r="E494" s="18"/>
      <c r="F494" s="18">
        <f t="shared" si="34"/>
        <v>0</v>
      </c>
    </row>
    <row r="495" spans="1:6" ht="15.75" hidden="1" x14ac:dyDescent="0.25">
      <c r="A495" s="16"/>
      <c r="B495" s="21"/>
      <c r="C495" s="14" t="s">
        <v>10</v>
      </c>
      <c r="D495" s="18"/>
      <c r="E495" s="18"/>
      <c r="F495" s="18" t="e">
        <f t="shared" si="34"/>
        <v>#DIV/0!</v>
      </c>
    </row>
    <row r="496" spans="1:6" ht="15.75" hidden="1" x14ac:dyDescent="0.25">
      <c r="A496" s="12"/>
      <c r="B496" s="21" t="s">
        <v>124</v>
      </c>
      <c r="C496" s="14" t="s">
        <v>7</v>
      </c>
      <c r="D496" s="18">
        <f>SUM(D497:D499)</f>
        <v>588.4</v>
      </c>
      <c r="E496" s="18">
        <f>SUM(E497:E499)</f>
        <v>0</v>
      </c>
      <c r="F496" s="18">
        <f t="shared" si="34"/>
        <v>0</v>
      </c>
    </row>
    <row r="497" spans="1:6" ht="15.75" hidden="1" x14ac:dyDescent="0.25">
      <c r="A497" s="16"/>
      <c r="B497" s="21"/>
      <c r="C497" s="14" t="s">
        <v>8</v>
      </c>
      <c r="D497" s="18">
        <v>588.4</v>
      </c>
      <c r="E497" s="18"/>
      <c r="F497" s="18">
        <f t="shared" si="34"/>
        <v>0</v>
      </c>
    </row>
    <row r="498" spans="1:6" ht="15.75" hidden="1" x14ac:dyDescent="0.25">
      <c r="A498" s="16"/>
      <c r="B498" s="21"/>
      <c r="C498" s="14" t="s">
        <v>9</v>
      </c>
      <c r="D498" s="18"/>
      <c r="E498" s="18"/>
      <c r="F498" s="18" t="e">
        <f t="shared" si="34"/>
        <v>#DIV/0!</v>
      </c>
    </row>
    <row r="499" spans="1:6" ht="15.75" hidden="1" x14ac:dyDescent="0.25">
      <c r="A499" s="16"/>
      <c r="B499" s="21"/>
      <c r="C499" s="14" t="s">
        <v>10</v>
      </c>
      <c r="D499" s="18"/>
      <c r="E499" s="18"/>
      <c r="F499" s="18" t="e">
        <f t="shared" si="34"/>
        <v>#DIV/0!</v>
      </c>
    </row>
    <row r="500" spans="1:6" ht="15.75" hidden="1" x14ac:dyDescent="0.25">
      <c r="A500" s="12"/>
      <c r="B500" s="21" t="s">
        <v>125</v>
      </c>
      <c r="C500" s="14" t="s">
        <v>7</v>
      </c>
      <c r="D500" s="18">
        <f>SUM(D501:D503)</f>
        <v>11977.3</v>
      </c>
      <c r="E500" s="18">
        <f>SUM(E501:E503)</f>
        <v>0</v>
      </c>
      <c r="F500" s="18">
        <f t="shared" si="34"/>
        <v>0</v>
      </c>
    </row>
    <row r="501" spans="1:6" ht="15.75" hidden="1" x14ac:dyDescent="0.25">
      <c r="A501" s="16"/>
      <c r="B501" s="21"/>
      <c r="C501" s="14" t="s">
        <v>8</v>
      </c>
      <c r="D501" s="18">
        <v>11977.3</v>
      </c>
      <c r="E501" s="18"/>
      <c r="F501" s="18">
        <f t="shared" si="34"/>
        <v>0</v>
      </c>
    </row>
    <row r="502" spans="1:6" ht="15.75" hidden="1" x14ac:dyDescent="0.25">
      <c r="A502" s="16"/>
      <c r="B502" s="21"/>
      <c r="C502" s="14" t="s">
        <v>9</v>
      </c>
      <c r="D502" s="18"/>
      <c r="E502" s="18"/>
      <c r="F502" s="18" t="e">
        <f t="shared" si="34"/>
        <v>#DIV/0!</v>
      </c>
    </row>
    <row r="503" spans="1:6" ht="15.75" hidden="1" x14ac:dyDescent="0.25">
      <c r="A503" s="16"/>
      <c r="B503" s="21"/>
      <c r="C503" s="14" t="s">
        <v>10</v>
      </c>
      <c r="D503" s="18"/>
      <c r="E503" s="18"/>
      <c r="F503" s="18" t="e">
        <f t="shared" si="34"/>
        <v>#DIV/0!</v>
      </c>
    </row>
    <row r="504" spans="1:6" ht="15.75" hidden="1" x14ac:dyDescent="0.25">
      <c r="A504" s="12"/>
      <c r="B504" s="26" t="s">
        <v>76</v>
      </c>
      <c r="C504" s="14" t="s">
        <v>7</v>
      </c>
      <c r="D504" s="18">
        <f>SUM(D505:D507)</f>
        <v>0</v>
      </c>
      <c r="E504" s="18">
        <f>SUM(E505:E507)</f>
        <v>0</v>
      </c>
      <c r="F504" s="18" t="e">
        <f t="shared" si="34"/>
        <v>#DIV/0!</v>
      </c>
    </row>
    <row r="505" spans="1:6" ht="15.75" hidden="1" x14ac:dyDescent="0.25">
      <c r="A505" s="16"/>
      <c r="B505" s="27"/>
      <c r="C505" s="14" t="s">
        <v>8</v>
      </c>
      <c r="D505" s="18"/>
      <c r="E505" s="18"/>
      <c r="F505" s="18" t="e">
        <f t="shared" si="34"/>
        <v>#DIV/0!</v>
      </c>
    </row>
    <row r="506" spans="1:6" ht="15.75" hidden="1" x14ac:dyDescent="0.25">
      <c r="A506" s="16"/>
      <c r="B506" s="27"/>
      <c r="C506" s="14" t="s">
        <v>9</v>
      </c>
      <c r="D506" s="18"/>
      <c r="E506" s="18"/>
      <c r="F506" s="18" t="e">
        <f t="shared" si="34"/>
        <v>#DIV/0!</v>
      </c>
    </row>
    <row r="507" spans="1:6" ht="15.75" hidden="1" x14ac:dyDescent="0.25">
      <c r="A507" s="16"/>
      <c r="B507" s="27"/>
      <c r="C507" s="14" t="s">
        <v>10</v>
      </c>
      <c r="D507" s="18"/>
      <c r="E507" s="18"/>
      <c r="F507" s="18" t="e">
        <f t="shared" si="34"/>
        <v>#DIV/0!</v>
      </c>
    </row>
    <row r="508" spans="1:6" ht="15.75" hidden="1" x14ac:dyDescent="0.25">
      <c r="A508" s="12"/>
      <c r="B508" s="26" t="s">
        <v>77</v>
      </c>
      <c r="C508" s="14" t="s">
        <v>7</v>
      </c>
      <c r="D508" s="18">
        <f>SUM(D509:D511)</f>
        <v>0</v>
      </c>
      <c r="E508" s="18">
        <f>SUM(E509:E511)</f>
        <v>0</v>
      </c>
      <c r="F508" s="18" t="e">
        <f t="shared" si="34"/>
        <v>#DIV/0!</v>
      </c>
    </row>
    <row r="509" spans="1:6" ht="15.75" hidden="1" x14ac:dyDescent="0.25">
      <c r="A509" s="16"/>
      <c r="B509" s="27"/>
      <c r="C509" s="14" t="s">
        <v>8</v>
      </c>
      <c r="D509" s="18"/>
      <c r="E509" s="18"/>
      <c r="F509" s="18" t="e">
        <f t="shared" si="34"/>
        <v>#DIV/0!</v>
      </c>
    </row>
    <row r="510" spans="1:6" ht="15.75" hidden="1" x14ac:dyDescent="0.25">
      <c r="A510" s="16"/>
      <c r="B510" s="27"/>
      <c r="C510" s="14" t="s">
        <v>9</v>
      </c>
      <c r="D510" s="18"/>
      <c r="E510" s="18"/>
      <c r="F510" s="18" t="e">
        <f t="shared" si="34"/>
        <v>#DIV/0!</v>
      </c>
    </row>
    <row r="511" spans="1:6" ht="15.75" hidden="1" x14ac:dyDescent="0.25">
      <c r="A511" s="16"/>
      <c r="B511" s="27"/>
      <c r="C511" s="14" t="s">
        <v>10</v>
      </c>
      <c r="D511" s="18"/>
      <c r="E511" s="18"/>
      <c r="F511" s="18" t="e">
        <f t="shared" si="34"/>
        <v>#DIV/0!</v>
      </c>
    </row>
    <row r="512" spans="1:6" ht="26.25" customHeight="1" x14ac:dyDescent="0.25">
      <c r="A512" s="22" t="s">
        <v>126</v>
      </c>
      <c r="B512" s="13" t="s">
        <v>127</v>
      </c>
      <c r="C512" s="14" t="s">
        <v>7</v>
      </c>
      <c r="D512" s="15">
        <f>SUM(D513:D515)</f>
        <v>130</v>
      </c>
      <c r="E512" s="15">
        <f>SUM(E513:E515)</f>
        <v>0</v>
      </c>
      <c r="F512" s="15">
        <f t="shared" si="34"/>
        <v>0</v>
      </c>
    </row>
    <row r="513" spans="1:6" ht="15.75" x14ac:dyDescent="0.25">
      <c r="A513" s="22"/>
      <c r="B513" s="17"/>
      <c r="C513" s="14" t="s">
        <v>8</v>
      </c>
      <c r="D513" s="18">
        <f>SUM(D521)</f>
        <v>0</v>
      </c>
      <c r="E513" s="18">
        <f>SUM(E521)</f>
        <v>0</v>
      </c>
      <c r="F513" s="18"/>
    </row>
    <row r="514" spans="1:6" ht="15.75" x14ac:dyDescent="0.25">
      <c r="A514" s="22"/>
      <c r="B514" s="17"/>
      <c r="C514" s="14" t="s">
        <v>9</v>
      </c>
      <c r="D514" s="18">
        <f t="shared" ref="D514:E515" si="35">SUM(D522)</f>
        <v>106.5</v>
      </c>
      <c r="E514" s="18">
        <f t="shared" si="35"/>
        <v>0</v>
      </c>
      <c r="F514" s="18">
        <f t="shared" si="34"/>
        <v>0</v>
      </c>
    </row>
    <row r="515" spans="1:6" ht="15.75" x14ac:dyDescent="0.25">
      <c r="A515" s="22"/>
      <c r="B515" s="20"/>
      <c r="C515" s="14" t="s">
        <v>10</v>
      </c>
      <c r="D515" s="18">
        <f t="shared" si="35"/>
        <v>23.5</v>
      </c>
      <c r="E515" s="18">
        <f t="shared" si="35"/>
        <v>0</v>
      </c>
      <c r="F515" s="18">
        <f t="shared" si="34"/>
        <v>0</v>
      </c>
    </row>
    <row r="516" spans="1:6" ht="15.75" hidden="1" x14ac:dyDescent="0.25">
      <c r="A516" s="22"/>
      <c r="B516" s="28" t="s">
        <v>128</v>
      </c>
      <c r="C516" s="14" t="s">
        <v>7</v>
      </c>
      <c r="D516" s="18">
        <f>SUM(D517:D519)</f>
        <v>12170</v>
      </c>
      <c r="E516" s="18">
        <f>SUM(E517:E519)</f>
        <v>5961.8</v>
      </c>
      <c r="F516" s="18">
        <f t="shared" si="34"/>
        <v>48.987674609695972</v>
      </c>
    </row>
    <row r="517" spans="1:6" ht="15.75" hidden="1" x14ac:dyDescent="0.25">
      <c r="A517" s="22"/>
      <c r="B517" s="29"/>
      <c r="C517" s="14" t="s">
        <v>8</v>
      </c>
      <c r="D517" s="18"/>
      <c r="E517" s="18"/>
      <c r="F517" s="18" t="e">
        <f t="shared" si="34"/>
        <v>#DIV/0!</v>
      </c>
    </row>
    <row r="518" spans="1:6" ht="15.75" hidden="1" x14ac:dyDescent="0.25">
      <c r="A518" s="22"/>
      <c r="B518" s="29"/>
      <c r="C518" s="14" t="s">
        <v>9</v>
      </c>
      <c r="D518" s="18">
        <v>12170</v>
      </c>
      <c r="E518" s="18">
        <v>5961.8</v>
      </c>
      <c r="F518" s="18">
        <f t="shared" si="34"/>
        <v>48.987674609695972</v>
      </c>
    </row>
    <row r="519" spans="1:6" ht="15.75" hidden="1" x14ac:dyDescent="0.25">
      <c r="A519" s="22"/>
      <c r="B519" s="29"/>
      <c r="C519" s="14" t="s">
        <v>10</v>
      </c>
      <c r="D519" s="18"/>
      <c r="E519" s="18"/>
      <c r="F519" s="18" t="e">
        <f t="shared" si="34"/>
        <v>#DIV/0!</v>
      </c>
    </row>
    <row r="520" spans="1:6" ht="28.5" customHeight="1" x14ac:dyDescent="0.25">
      <c r="A520" s="22" t="s">
        <v>129</v>
      </c>
      <c r="B520" s="13" t="s">
        <v>130</v>
      </c>
      <c r="C520" s="14" t="s">
        <v>7</v>
      </c>
      <c r="D520" s="15">
        <f>SUM(D521:D523)</f>
        <v>130</v>
      </c>
      <c r="E520" s="15">
        <f>SUM(E521:E523)</f>
        <v>0</v>
      </c>
      <c r="F520" s="15">
        <f t="shared" si="34"/>
        <v>0</v>
      </c>
    </row>
    <row r="521" spans="1:6" ht="15.75" x14ac:dyDescent="0.25">
      <c r="A521" s="22"/>
      <c r="B521" s="17"/>
      <c r="C521" s="14" t="s">
        <v>8</v>
      </c>
      <c r="D521" s="18">
        <f>SUM(D525+D529+D533+D537+D541+D545)</f>
        <v>0</v>
      </c>
      <c r="E521" s="18">
        <f>SUM(E525+E529+E533+E537+E541+E545)</f>
        <v>0</v>
      </c>
      <c r="F521" s="18"/>
    </row>
    <row r="522" spans="1:6" ht="15.75" x14ac:dyDescent="0.25">
      <c r="A522" s="22"/>
      <c r="B522" s="17"/>
      <c r="C522" s="14" t="s">
        <v>9</v>
      </c>
      <c r="D522" s="18">
        <f t="shared" ref="D522:E523" si="36">SUM(D526+D530+D534+D538+D542+D546)</f>
        <v>106.5</v>
      </c>
      <c r="E522" s="18">
        <f t="shared" si="36"/>
        <v>0</v>
      </c>
      <c r="F522" s="18">
        <f t="shared" si="34"/>
        <v>0</v>
      </c>
    </row>
    <row r="523" spans="1:6" ht="15.75" x14ac:dyDescent="0.25">
      <c r="A523" s="22"/>
      <c r="B523" s="20"/>
      <c r="C523" s="14" t="s">
        <v>10</v>
      </c>
      <c r="D523" s="18">
        <f t="shared" si="36"/>
        <v>23.5</v>
      </c>
      <c r="E523" s="18">
        <f t="shared" si="36"/>
        <v>0</v>
      </c>
      <c r="F523" s="18">
        <f t="shared" si="34"/>
        <v>0</v>
      </c>
    </row>
    <row r="524" spans="1:6" ht="15.75" hidden="1" x14ac:dyDescent="0.25">
      <c r="A524" s="22"/>
      <c r="B524" s="30" t="s">
        <v>131</v>
      </c>
      <c r="C524" s="14" t="s">
        <v>7</v>
      </c>
      <c r="D524" s="18">
        <f>SUM(D525:D527)</f>
        <v>70</v>
      </c>
      <c r="E524" s="18">
        <f>SUM(E525:E527)</f>
        <v>0</v>
      </c>
      <c r="F524" s="18">
        <f t="shared" si="34"/>
        <v>0</v>
      </c>
    </row>
    <row r="525" spans="1:6" ht="15.75" hidden="1" x14ac:dyDescent="0.25">
      <c r="A525" s="22"/>
      <c r="B525" s="31"/>
      <c r="C525" s="14" t="s">
        <v>8</v>
      </c>
      <c r="D525" s="18"/>
      <c r="E525" s="18"/>
      <c r="F525" s="18" t="e">
        <f t="shared" si="34"/>
        <v>#DIV/0!</v>
      </c>
    </row>
    <row r="526" spans="1:6" ht="15.75" hidden="1" x14ac:dyDescent="0.25">
      <c r="A526" s="22"/>
      <c r="B526" s="31"/>
      <c r="C526" s="14" t="s">
        <v>9</v>
      </c>
      <c r="D526" s="18">
        <v>52.5</v>
      </c>
      <c r="E526" s="18"/>
      <c r="F526" s="18">
        <f t="shared" si="34"/>
        <v>0</v>
      </c>
    </row>
    <row r="527" spans="1:6" ht="15.75" hidden="1" x14ac:dyDescent="0.25">
      <c r="A527" s="22"/>
      <c r="B527" s="31"/>
      <c r="C527" s="14" t="s">
        <v>10</v>
      </c>
      <c r="D527" s="18">
        <v>17.5</v>
      </c>
      <c r="E527" s="18"/>
      <c r="F527" s="18">
        <f t="shared" si="34"/>
        <v>0</v>
      </c>
    </row>
    <row r="528" spans="1:6" ht="15.75" hidden="1" x14ac:dyDescent="0.25">
      <c r="A528" s="22"/>
      <c r="B528" s="30" t="s">
        <v>132</v>
      </c>
      <c r="C528" s="14" t="s">
        <v>7</v>
      </c>
      <c r="D528" s="18">
        <f>SUM(D529:D531)</f>
        <v>0</v>
      </c>
      <c r="E528" s="18">
        <f>SUM(E529:E531)</f>
        <v>0</v>
      </c>
      <c r="F528" s="18" t="e">
        <f t="shared" si="34"/>
        <v>#DIV/0!</v>
      </c>
    </row>
    <row r="529" spans="1:6" ht="15.75" hidden="1" x14ac:dyDescent="0.25">
      <c r="A529" s="22"/>
      <c r="B529" s="31"/>
      <c r="C529" s="14" t="s">
        <v>8</v>
      </c>
      <c r="D529" s="18"/>
      <c r="E529" s="18"/>
      <c r="F529" s="18" t="e">
        <f t="shared" si="34"/>
        <v>#DIV/0!</v>
      </c>
    </row>
    <row r="530" spans="1:6" ht="15.75" hidden="1" x14ac:dyDescent="0.25">
      <c r="A530" s="22"/>
      <c r="B530" s="31"/>
      <c r="C530" s="14" t="s">
        <v>9</v>
      </c>
      <c r="D530" s="18"/>
      <c r="E530" s="18"/>
      <c r="F530" s="18" t="e">
        <f t="shared" si="34"/>
        <v>#DIV/0!</v>
      </c>
    </row>
    <row r="531" spans="1:6" ht="15.75" hidden="1" x14ac:dyDescent="0.25">
      <c r="A531" s="22"/>
      <c r="B531" s="31"/>
      <c r="C531" s="14" t="s">
        <v>10</v>
      </c>
      <c r="D531" s="18"/>
      <c r="E531" s="18"/>
      <c r="F531" s="18" t="e">
        <f t="shared" si="34"/>
        <v>#DIV/0!</v>
      </c>
    </row>
    <row r="532" spans="1:6" ht="15.75" hidden="1" x14ac:dyDescent="0.25">
      <c r="A532" s="22"/>
      <c r="B532" s="30" t="s">
        <v>133</v>
      </c>
      <c r="C532" s="14" t="s">
        <v>7</v>
      </c>
      <c r="D532" s="18">
        <f>SUM(D533:D535)</f>
        <v>0</v>
      </c>
      <c r="E532" s="18">
        <f>SUM(E533:E535)</f>
        <v>0</v>
      </c>
      <c r="F532" s="18" t="e">
        <f t="shared" si="34"/>
        <v>#DIV/0!</v>
      </c>
    </row>
    <row r="533" spans="1:6" ht="15.75" hidden="1" x14ac:dyDescent="0.25">
      <c r="A533" s="22"/>
      <c r="B533" s="31"/>
      <c r="C533" s="14" t="s">
        <v>8</v>
      </c>
      <c r="D533" s="18"/>
      <c r="E533" s="18"/>
      <c r="F533" s="18" t="e">
        <f t="shared" si="34"/>
        <v>#DIV/0!</v>
      </c>
    </row>
    <row r="534" spans="1:6" ht="15.75" hidden="1" x14ac:dyDescent="0.25">
      <c r="A534" s="22"/>
      <c r="B534" s="31"/>
      <c r="C534" s="14" t="s">
        <v>9</v>
      </c>
      <c r="D534" s="18"/>
      <c r="E534" s="18"/>
      <c r="F534" s="18" t="e">
        <f t="shared" si="34"/>
        <v>#DIV/0!</v>
      </c>
    </row>
    <row r="535" spans="1:6" ht="15.75" hidden="1" x14ac:dyDescent="0.25">
      <c r="A535" s="22"/>
      <c r="B535" s="31"/>
      <c r="C535" s="14" t="s">
        <v>10</v>
      </c>
      <c r="D535" s="18"/>
      <c r="E535" s="18"/>
      <c r="F535" s="18" t="e">
        <f t="shared" ref="F535:F557" si="37">E535/D535*100</f>
        <v>#DIV/0!</v>
      </c>
    </row>
    <row r="536" spans="1:6" ht="15.75" hidden="1" x14ac:dyDescent="0.25">
      <c r="A536" s="22"/>
      <c r="B536" s="30" t="s">
        <v>134</v>
      </c>
      <c r="C536" s="14" t="s">
        <v>7</v>
      </c>
      <c r="D536" s="18">
        <f>SUM(D537:D539)</f>
        <v>0</v>
      </c>
      <c r="E536" s="18">
        <f>SUM(E537:E539)</f>
        <v>0</v>
      </c>
      <c r="F536" s="18" t="e">
        <f t="shared" si="37"/>
        <v>#DIV/0!</v>
      </c>
    </row>
    <row r="537" spans="1:6" ht="15.75" hidden="1" x14ac:dyDescent="0.25">
      <c r="A537" s="22"/>
      <c r="B537" s="31"/>
      <c r="C537" s="14" t="s">
        <v>8</v>
      </c>
      <c r="D537" s="18"/>
      <c r="E537" s="18"/>
      <c r="F537" s="18" t="e">
        <f t="shared" si="37"/>
        <v>#DIV/0!</v>
      </c>
    </row>
    <row r="538" spans="1:6" ht="15.75" hidden="1" x14ac:dyDescent="0.25">
      <c r="A538" s="22"/>
      <c r="B538" s="31"/>
      <c r="C538" s="14" t="s">
        <v>9</v>
      </c>
      <c r="D538" s="18"/>
      <c r="E538" s="18"/>
      <c r="F538" s="18" t="e">
        <f t="shared" si="37"/>
        <v>#DIV/0!</v>
      </c>
    </row>
    <row r="539" spans="1:6" ht="15.75" hidden="1" x14ac:dyDescent="0.25">
      <c r="A539" s="22"/>
      <c r="B539" s="31"/>
      <c r="C539" s="14" t="s">
        <v>10</v>
      </c>
      <c r="D539" s="18"/>
      <c r="E539" s="18"/>
      <c r="F539" s="18" t="e">
        <f t="shared" si="37"/>
        <v>#DIV/0!</v>
      </c>
    </row>
    <row r="540" spans="1:6" ht="15.75" hidden="1" x14ac:dyDescent="0.25">
      <c r="A540" s="22"/>
      <c r="B540" s="30" t="s">
        <v>135</v>
      </c>
      <c r="C540" s="14" t="s">
        <v>7</v>
      </c>
      <c r="D540" s="18">
        <f>SUM(D541:D543)</f>
        <v>0</v>
      </c>
      <c r="E540" s="18">
        <f>SUM(E541:E543)</f>
        <v>0</v>
      </c>
      <c r="F540" s="18" t="e">
        <f t="shared" si="37"/>
        <v>#DIV/0!</v>
      </c>
    </row>
    <row r="541" spans="1:6" ht="15.75" hidden="1" x14ac:dyDescent="0.25">
      <c r="A541" s="22"/>
      <c r="B541" s="31"/>
      <c r="C541" s="14" t="s">
        <v>8</v>
      </c>
      <c r="D541" s="18"/>
      <c r="E541" s="18"/>
      <c r="F541" s="18" t="e">
        <f t="shared" si="37"/>
        <v>#DIV/0!</v>
      </c>
    </row>
    <row r="542" spans="1:6" ht="15.75" hidden="1" x14ac:dyDescent="0.25">
      <c r="A542" s="22"/>
      <c r="B542" s="31"/>
      <c r="C542" s="14" t="s">
        <v>9</v>
      </c>
      <c r="D542" s="18"/>
      <c r="E542" s="18"/>
      <c r="F542" s="18" t="e">
        <f t="shared" si="37"/>
        <v>#DIV/0!</v>
      </c>
    </row>
    <row r="543" spans="1:6" ht="15.75" hidden="1" x14ac:dyDescent="0.25">
      <c r="A543" s="22"/>
      <c r="B543" s="31"/>
      <c r="C543" s="14" t="s">
        <v>10</v>
      </c>
      <c r="D543" s="18"/>
      <c r="E543" s="18"/>
      <c r="F543" s="18" t="e">
        <f t="shared" si="37"/>
        <v>#DIV/0!</v>
      </c>
    </row>
    <row r="544" spans="1:6" ht="15.75" hidden="1" x14ac:dyDescent="0.25">
      <c r="A544" s="22"/>
      <c r="B544" s="30" t="s">
        <v>136</v>
      </c>
      <c r="C544" s="14" t="s">
        <v>7</v>
      </c>
      <c r="D544" s="18">
        <f>SUM(D545:D547)</f>
        <v>60</v>
      </c>
      <c r="E544" s="18">
        <f>SUM(E545:E547)</f>
        <v>0</v>
      </c>
      <c r="F544" s="18">
        <f t="shared" si="37"/>
        <v>0</v>
      </c>
    </row>
    <row r="545" spans="1:6" ht="15.75" hidden="1" x14ac:dyDescent="0.25">
      <c r="A545" s="22"/>
      <c r="B545" s="31"/>
      <c r="C545" s="14" t="s">
        <v>8</v>
      </c>
      <c r="D545" s="18"/>
      <c r="E545" s="18"/>
      <c r="F545" s="18" t="e">
        <f t="shared" si="37"/>
        <v>#DIV/0!</v>
      </c>
    </row>
    <row r="546" spans="1:6" ht="15.75" hidden="1" x14ac:dyDescent="0.25">
      <c r="A546" s="22"/>
      <c r="B546" s="31"/>
      <c r="C546" s="14" t="s">
        <v>9</v>
      </c>
      <c r="D546" s="18">
        <v>54</v>
      </c>
      <c r="E546" s="18"/>
      <c r="F546" s="18">
        <f t="shared" si="37"/>
        <v>0</v>
      </c>
    </row>
    <row r="547" spans="1:6" ht="15.75" hidden="1" x14ac:dyDescent="0.25">
      <c r="A547" s="22"/>
      <c r="B547" s="31"/>
      <c r="C547" s="14" t="s">
        <v>10</v>
      </c>
      <c r="D547" s="18">
        <v>6</v>
      </c>
      <c r="E547" s="18"/>
      <c r="F547" s="18">
        <f t="shared" si="37"/>
        <v>0</v>
      </c>
    </row>
    <row r="548" spans="1:6" ht="15.75" hidden="1" x14ac:dyDescent="0.25">
      <c r="A548" s="12"/>
      <c r="B548" s="30" t="s">
        <v>137</v>
      </c>
      <c r="C548" s="14" t="s">
        <v>7</v>
      </c>
      <c r="D548" s="18">
        <f>SUM(D549:D551)</f>
        <v>100</v>
      </c>
      <c r="E548" s="18">
        <f>SUM(E549:E551)</f>
        <v>0</v>
      </c>
      <c r="F548" s="18">
        <f t="shared" si="37"/>
        <v>0</v>
      </c>
    </row>
    <row r="549" spans="1:6" ht="15.75" hidden="1" x14ac:dyDescent="0.25">
      <c r="A549" s="16"/>
      <c r="B549" s="31"/>
      <c r="C549" s="14" t="s">
        <v>8</v>
      </c>
      <c r="D549" s="18"/>
      <c r="E549" s="18"/>
      <c r="F549" s="18" t="e">
        <f t="shared" si="37"/>
        <v>#DIV/0!</v>
      </c>
    </row>
    <row r="550" spans="1:6" ht="15.75" hidden="1" x14ac:dyDescent="0.25">
      <c r="A550" s="16"/>
      <c r="B550" s="31"/>
      <c r="C550" s="14" t="s">
        <v>9</v>
      </c>
      <c r="D550" s="18">
        <v>70</v>
      </c>
      <c r="E550" s="18"/>
      <c r="F550" s="18">
        <f t="shared" si="37"/>
        <v>0</v>
      </c>
    </row>
    <row r="551" spans="1:6" ht="15.75" hidden="1" x14ac:dyDescent="0.25">
      <c r="A551" s="19"/>
      <c r="B551" s="31"/>
      <c r="C551" s="14" t="s">
        <v>10</v>
      </c>
      <c r="D551" s="18">
        <v>30</v>
      </c>
      <c r="E551" s="18"/>
      <c r="F551" s="18">
        <f t="shared" si="37"/>
        <v>0</v>
      </c>
    </row>
    <row r="552" spans="1:6" ht="29.25" customHeight="1" x14ac:dyDescent="0.25">
      <c r="A552" s="12" t="s">
        <v>138</v>
      </c>
      <c r="B552" s="13" t="s">
        <v>139</v>
      </c>
      <c r="C552" s="14" t="s">
        <v>7</v>
      </c>
      <c r="D552" s="15">
        <f>SUM(D553:D555)</f>
        <v>1300</v>
      </c>
      <c r="E552" s="15">
        <f>SUM(E553:E555)</f>
        <v>0</v>
      </c>
      <c r="F552" s="15">
        <f t="shared" si="37"/>
        <v>0</v>
      </c>
    </row>
    <row r="553" spans="1:6" ht="15.75" x14ac:dyDescent="0.25">
      <c r="A553" s="16"/>
      <c r="B553" s="17"/>
      <c r="C553" s="14" t="s">
        <v>8</v>
      </c>
      <c r="D553" s="18">
        <f>SUM(D557+D561)</f>
        <v>600</v>
      </c>
      <c r="E553" s="18">
        <f>SUM(E557+E561)</f>
        <v>0</v>
      </c>
      <c r="F553" s="18">
        <f t="shared" si="37"/>
        <v>0</v>
      </c>
    </row>
    <row r="554" spans="1:6" ht="15.75" x14ac:dyDescent="0.25">
      <c r="A554" s="16"/>
      <c r="B554" s="17"/>
      <c r="C554" s="14" t="s">
        <v>9</v>
      </c>
      <c r="D554" s="18">
        <f t="shared" ref="D554:E555" si="38">SUM(D558+D562)</f>
        <v>450</v>
      </c>
      <c r="E554" s="18">
        <f t="shared" si="38"/>
        <v>0</v>
      </c>
      <c r="F554" s="18">
        <f t="shared" si="37"/>
        <v>0</v>
      </c>
    </row>
    <row r="555" spans="1:6" ht="15.75" x14ac:dyDescent="0.25">
      <c r="A555" s="19"/>
      <c r="B555" s="20"/>
      <c r="C555" s="14" t="s">
        <v>10</v>
      </c>
      <c r="D555" s="18">
        <f t="shared" si="38"/>
        <v>250</v>
      </c>
      <c r="E555" s="18">
        <f t="shared" si="38"/>
        <v>0</v>
      </c>
      <c r="F555" s="18">
        <f t="shared" si="37"/>
        <v>0</v>
      </c>
    </row>
    <row r="556" spans="1:6" ht="15.75" hidden="1" x14ac:dyDescent="0.25">
      <c r="A556" s="22"/>
      <c r="B556" s="26" t="s">
        <v>140</v>
      </c>
      <c r="C556" s="14" t="s">
        <v>7</v>
      </c>
      <c r="D556" s="18">
        <f>SUM(D557:D559)</f>
        <v>1200</v>
      </c>
      <c r="E556" s="18">
        <f>SUM(E557:E559)</f>
        <v>0</v>
      </c>
      <c r="F556" s="18"/>
    </row>
    <row r="557" spans="1:6" ht="15.75" hidden="1" x14ac:dyDescent="0.25">
      <c r="A557" s="22"/>
      <c r="B557" s="27"/>
      <c r="C557" s="14" t="s">
        <v>8</v>
      </c>
      <c r="D557" s="18">
        <v>600</v>
      </c>
      <c r="E557" s="18"/>
      <c r="F557" s="18"/>
    </row>
    <row r="558" spans="1:6" ht="15.75" hidden="1" x14ac:dyDescent="0.25">
      <c r="A558" s="22"/>
      <c r="B558" s="27"/>
      <c r="C558" s="14" t="s">
        <v>9</v>
      </c>
      <c r="D558" s="18">
        <v>375</v>
      </c>
      <c r="E558" s="18"/>
      <c r="F558" s="18"/>
    </row>
    <row r="559" spans="1:6" ht="15.75" hidden="1" x14ac:dyDescent="0.25">
      <c r="A559" s="22"/>
      <c r="B559" s="27"/>
      <c r="C559" s="14" t="s">
        <v>10</v>
      </c>
      <c r="D559" s="18">
        <v>225</v>
      </c>
      <c r="E559" s="18"/>
      <c r="F559" s="18"/>
    </row>
    <row r="560" spans="1:6" ht="15.75" hidden="1" x14ac:dyDescent="0.25">
      <c r="A560" s="22"/>
      <c r="B560" s="26" t="s">
        <v>141</v>
      </c>
      <c r="C560" s="14" t="s">
        <v>7</v>
      </c>
      <c r="D560" s="18">
        <f>SUM(D561:D563)</f>
        <v>100</v>
      </c>
      <c r="E560" s="18">
        <f>SUM(E561:E563)</f>
        <v>0</v>
      </c>
      <c r="F560" s="18"/>
    </row>
    <row r="561" spans="1:6" ht="15.75" hidden="1" x14ac:dyDescent="0.25">
      <c r="A561" s="22"/>
      <c r="B561" s="27"/>
      <c r="C561" s="14" t="s">
        <v>8</v>
      </c>
      <c r="D561" s="18"/>
      <c r="E561" s="18"/>
      <c r="F561" s="18"/>
    </row>
    <row r="562" spans="1:6" ht="15.75" hidden="1" x14ac:dyDescent="0.25">
      <c r="A562" s="22"/>
      <c r="B562" s="27"/>
      <c r="C562" s="14" t="s">
        <v>9</v>
      </c>
      <c r="D562" s="18">
        <v>75</v>
      </c>
      <c r="E562" s="18"/>
      <c r="F562" s="18"/>
    </row>
    <row r="563" spans="1:6" ht="15.75" hidden="1" x14ac:dyDescent="0.25">
      <c r="A563" s="22"/>
      <c r="B563" s="27"/>
      <c r="C563" s="14" t="s">
        <v>10</v>
      </c>
      <c r="D563" s="18">
        <v>25</v>
      </c>
      <c r="E563" s="18"/>
      <c r="F563" s="18"/>
    </row>
    <row r="564" spans="1:6" ht="32.25" customHeight="1" x14ac:dyDescent="0.25">
      <c r="A564" s="3">
        <v>8</v>
      </c>
      <c r="B564" s="4" t="s">
        <v>142</v>
      </c>
      <c r="C564" s="5" t="s">
        <v>7</v>
      </c>
      <c r="D564" s="6">
        <f>SUM(D565:D567)</f>
        <v>955.8</v>
      </c>
      <c r="E564" s="6">
        <f>SUM(E565:E567)</f>
        <v>59.814999999999998</v>
      </c>
      <c r="F564" s="6">
        <f>E564/D564*100</f>
        <v>6.2581083908767532</v>
      </c>
    </row>
    <row r="565" spans="1:6" ht="15.75" x14ac:dyDescent="0.25">
      <c r="A565" s="7"/>
      <c r="B565" s="8"/>
      <c r="C565" s="5" t="s">
        <v>8</v>
      </c>
      <c r="D565" s="9">
        <f>SUM(D569+D573)</f>
        <v>0</v>
      </c>
      <c r="E565" s="9">
        <f>SUM(E569+E573)</f>
        <v>0</v>
      </c>
      <c r="F565" s="9"/>
    </row>
    <row r="566" spans="1:6" ht="15.75" x14ac:dyDescent="0.25">
      <c r="A566" s="7"/>
      <c r="B566" s="8"/>
      <c r="C566" s="5" t="s">
        <v>9</v>
      </c>
      <c r="D566" s="9">
        <f t="shared" ref="D566:E567" si="39">SUM(D570+D574)</f>
        <v>0</v>
      </c>
      <c r="E566" s="9">
        <f t="shared" si="39"/>
        <v>0</v>
      </c>
      <c r="F566" s="9"/>
    </row>
    <row r="567" spans="1:6" ht="15.75" x14ac:dyDescent="0.25">
      <c r="A567" s="10"/>
      <c r="B567" s="11"/>
      <c r="C567" s="5" t="s">
        <v>10</v>
      </c>
      <c r="D567" s="9">
        <f t="shared" si="39"/>
        <v>955.8</v>
      </c>
      <c r="E567" s="9">
        <f t="shared" si="39"/>
        <v>59.814999999999998</v>
      </c>
      <c r="F567" s="9">
        <f t="shared" ref="F567" si="40">E567/D567*100</f>
        <v>6.2581083908767532</v>
      </c>
    </row>
    <row r="568" spans="1:6" ht="15.75" hidden="1" x14ac:dyDescent="0.25">
      <c r="A568" s="3"/>
      <c r="B568" s="26" t="s">
        <v>90</v>
      </c>
      <c r="C568" s="14" t="s">
        <v>7</v>
      </c>
      <c r="D568" s="9">
        <f>SUM(D569:D571)</f>
        <v>424.8</v>
      </c>
      <c r="E568" s="9">
        <f>SUM(E569:E571)</f>
        <v>32.229999999999997</v>
      </c>
      <c r="F568" s="9"/>
    </row>
    <row r="569" spans="1:6" ht="15.75" hidden="1" x14ac:dyDescent="0.25">
      <c r="A569" s="7"/>
      <c r="B569" s="27"/>
      <c r="C569" s="14" t="s">
        <v>8</v>
      </c>
      <c r="D569" s="9"/>
      <c r="E569" s="9"/>
      <c r="F569" s="9"/>
    </row>
    <row r="570" spans="1:6" ht="15.75" hidden="1" x14ac:dyDescent="0.25">
      <c r="A570" s="7"/>
      <c r="B570" s="27"/>
      <c r="C570" s="14" t="s">
        <v>9</v>
      </c>
      <c r="D570" s="9"/>
      <c r="E570" s="9"/>
      <c r="F570" s="9"/>
    </row>
    <row r="571" spans="1:6" ht="15.75" hidden="1" x14ac:dyDescent="0.25">
      <c r="A571" s="10"/>
      <c r="B571" s="27"/>
      <c r="C571" s="14" t="s">
        <v>10</v>
      </c>
      <c r="D571" s="9">
        <v>424.8</v>
      </c>
      <c r="E571" s="9">
        <v>32.229999999999997</v>
      </c>
      <c r="F571" s="9"/>
    </row>
    <row r="572" spans="1:6" ht="15.75" hidden="1" x14ac:dyDescent="0.25">
      <c r="A572" s="3"/>
      <c r="B572" s="26" t="s">
        <v>91</v>
      </c>
      <c r="C572" s="14" t="s">
        <v>7</v>
      </c>
      <c r="D572" s="9">
        <f>SUM(D573:D575)</f>
        <v>531</v>
      </c>
      <c r="E572" s="9">
        <f>SUM(E573:E575)</f>
        <v>27.585000000000001</v>
      </c>
      <c r="F572" s="9"/>
    </row>
    <row r="573" spans="1:6" ht="15.75" hidden="1" x14ac:dyDescent="0.25">
      <c r="A573" s="7"/>
      <c r="B573" s="27"/>
      <c r="C573" s="14" t="s">
        <v>8</v>
      </c>
      <c r="D573" s="9"/>
      <c r="E573" s="9"/>
      <c r="F573" s="9"/>
    </row>
    <row r="574" spans="1:6" ht="15.75" hidden="1" x14ac:dyDescent="0.25">
      <c r="A574" s="7"/>
      <c r="B574" s="27"/>
      <c r="C574" s="14" t="s">
        <v>9</v>
      </c>
      <c r="D574" s="9"/>
      <c r="E574" s="9"/>
      <c r="F574" s="9"/>
    </row>
    <row r="575" spans="1:6" ht="15.75" hidden="1" x14ac:dyDescent="0.25">
      <c r="A575" s="10"/>
      <c r="B575" s="27"/>
      <c r="C575" s="14" t="s">
        <v>10</v>
      </c>
      <c r="D575" s="9">
        <v>531</v>
      </c>
      <c r="E575" s="9">
        <v>27.585000000000001</v>
      </c>
      <c r="F575" s="9"/>
    </row>
    <row r="576" spans="1:6" ht="18.75" x14ac:dyDescent="0.3">
      <c r="A576" s="32"/>
      <c r="B576" s="33" t="s">
        <v>143</v>
      </c>
      <c r="C576" s="34" t="s">
        <v>7</v>
      </c>
      <c r="D576" s="35">
        <f>SUM(D577:D579)</f>
        <v>1383066.057</v>
      </c>
      <c r="E576" s="35">
        <f>SUM(E577:E579)</f>
        <v>513414.54399999994</v>
      </c>
      <c r="F576" s="36">
        <f>E576/D576*100</f>
        <v>37.121476693141055</v>
      </c>
    </row>
    <row r="577" spans="1:6" ht="18.75" x14ac:dyDescent="0.25">
      <c r="A577" s="37"/>
      <c r="B577" s="38"/>
      <c r="C577" s="34" t="s">
        <v>8</v>
      </c>
      <c r="D577" s="39">
        <f>SUM(D297+D121+D29+D109+D5+D341+D369+D565)</f>
        <v>68095.399999999994</v>
      </c>
      <c r="E577" s="39">
        <f>SUM(E297+E121+E29+E109+E5+E341+E369+E565)</f>
        <v>23081.5</v>
      </c>
      <c r="F577" s="6">
        <f t="shared" ref="F577:F579" si="41">E577/D577*100</f>
        <v>33.895828499428745</v>
      </c>
    </row>
    <row r="578" spans="1:6" ht="18.75" x14ac:dyDescent="0.25">
      <c r="A578" s="37"/>
      <c r="B578" s="38"/>
      <c r="C578" s="34" t="s">
        <v>9</v>
      </c>
      <c r="D578" s="39">
        <f t="shared" ref="D578:E579" si="42">SUM(D298+D122+D30+D110+D6+D342+D370+D566)</f>
        <v>797839.85700000008</v>
      </c>
      <c r="E578" s="39">
        <f t="shared" si="42"/>
        <v>319317.36899999995</v>
      </c>
      <c r="F578" s="6">
        <f t="shared" si="41"/>
        <v>40.022739676190419</v>
      </c>
    </row>
    <row r="579" spans="1:6" ht="18.75" x14ac:dyDescent="0.25">
      <c r="A579" s="40"/>
      <c r="B579" s="41"/>
      <c r="C579" s="34" t="s">
        <v>10</v>
      </c>
      <c r="D579" s="39">
        <f t="shared" si="42"/>
        <v>517130.8</v>
      </c>
      <c r="E579" s="39">
        <f t="shared" si="42"/>
        <v>171015.67499999999</v>
      </c>
      <c r="F579" s="6">
        <f t="shared" si="41"/>
        <v>33.070100446540792</v>
      </c>
    </row>
  </sheetData>
  <mergeCells count="270">
    <mergeCell ref="A572:A575"/>
    <mergeCell ref="B572:B575"/>
    <mergeCell ref="A576:A579"/>
    <mergeCell ref="B576:B579"/>
    <mergeCell ref="A560:A563"/>
    <mergeCell ref="B560:B563"/>
    <mergeCell ref="A564:A567"/>
    <mergeCell ref="B564:B567"/>
    <mergeCell ref="A568:A571"/>
    <mergeCell ref="B568:B571"/>
    <mergeCell ref="A548:A551"/>
    <mergeCell ref="B548:B551"/>
    <mergeCell ref="A552:A555"/>
    <mergeCell ref="B552:B555"/>
    <mergeCell ref="A556:A559"/>
    <mergeCell ref="B556:B559"/>
    <mergeCell ref="A536:A539"/>
    <mergeCell ref="B536:B539"/>
    <mergeCell ref="A540:A543"/>
    <mergeCell ref="B540:B543"/>
    <mergeCell ref="A544:A547"/>
    <mergeCell ref="B544:B547"/>
    <mergeCell ref="A524:A527"/>
    <mergeCell ref="B524:B527"/>
    <mergeCell ref="A528:A531"/>
    <mergeCell ref="B528:B531"/>
    <mergeCell ref="A532:A535"/>
    <mergeCell ref="B532:B535"/>
    <mergeCell ref="A512:A515"/>
    <mergeCell ref="B512:B515"/>
    <mergeCell ref="A516:A519"/>
    <mergeCell ref="B516:B519"/>
    <mergeCell ref="A520:A523"/>
    <mergeCell ref="B520:B523"/>
    <mergeCell ref="A500:A503"/>
    <mergeCell ref="B500:B503"/>
    <mergeCell ref="A504:A507"/>
    <mergeCell ref="B504:B507"/>
    <mergeCell ref="A508:A511"/>
    <mergeCell ref="B508:B511"/>
    <mergeCell ref="A488:A491"/>
    <mergeCell ref="B488:B491"/>
    <mergeCell ref="A492:A495"/>
    <mergeCell ref="B492:B495"/>
    <mergeCell ref="A496:A499"/>
    <mergeCell ref="B496:B499"/>
    <mergeCell ref="A476:A479"/>
    <mergeCell ref="B476:B479"/>
    <mergeCell ref="A480:A483"/>
    <mergeCell ref="B480:B483"/>
    <mergeCell ref="A484:A487"/>
    <mergeCell ref="B484:B487"/>
    <mergeCell ref="A464:A467"/>
    <mergeCell ref="B464:B467"/>
    <mergeCell ref="A468:A471"/>
    <mergeCell ref="B468:B471"/>
    <mergeCell ref="A472:A475"/>
    <mergeCell ref="B472:B475"/>
    <mergeCell ref="A452:A455"/>
    <mergeCell ref="B452:B455"/>
    <mergeCell ref="A456:A459"/>
    <mergeCell ref="B456:B459"/>
    <mergeCell ref="A460:A463"/>
    <mergeCell ref="B460:B463"/>
    <mergeCell ref="A440:A443"/>
    <mergeCell ref="B440:B443"/>
    <mergeCell ref="A444:A447"/>
    <mergeCell ref="B444:B447"/>
    <mergeCell ref="A448:A451"/>
    <mergeCell ref="B448:B451"/>
    <mergeCell ref="B424:B427"/>
    <mergeCell ref="A428:A431"/>
    <mergeCell ref="B428:B431"/>
    <mergeCell ref="B432:B435"/>
    <mergeCell ref="A436:A439"/>
    <mergeCell ref="B436:B439"/>
    <mergeCell ref="B400:B403"/>
    <mergeCell ref="B404:B407"/>
    <mergeCell ref="B408:B411"/>
    <mergeCell ref="B412:B415"/>
    <mergeCell ref="B416:B419"/>
    <mergeCell ref="B420:B423"/>
    <mergeCell ref="B376:B379"/>
    <mergeCell ref="B380:B383"/>
    <mergeCell ref="B384:B387"/>
    <mergeCell ref="B388:B391"/>
    <mergeCell ref="B392:B395"/>
    <mergeCell ref="B396:B399"/>
    <mergeCell ref="A364:A367"/>
    <mergeCell ref="B364:B367"/>
    <mergeCell ref="A368:A371"/>
    <mergeCell ref="B368:B371"/>
    <mergeCell ref="A372:A375"/>
    <mergeCell ref="B372:B375"/>
    <mergeCell ref="A352:A355"/>
    <mergeCell ref="B352:B355"/>
    <mergeCell ref="A356:A359"/>
    <mergeCell ref="B356:B359"/>
    <mergeCell ref="A360:A363"/>
    <mergeCell ref="B360:B363"/>
    <mergeCell ref="A340:A343"/>
    <mergeCell ref="B340:B343"/>
    <mergeCell ref="A344:A347"/>
    <mergeCell ref="B344:B347"/>
    <mergeCell ref="A348:A351"/>
    <mergeCell ref="B348:B351"/>
    <mergeCell ref="A328:A331"/>
    <mergeCell ref="B328:B331"/>
    <mergeCell ref="A332:A335"/>
    <mergeCell ref="B332:B335"/>
    <mergeCell ref="A336:A339"/>
    <mergeCell ref="B336:B339"/>
    <mergeCell ref="A316:A319"/>
    <mergeCell ref="B316:B319"/>
    <mergeCell ref="A320:A323"/>
    <mergeCell ref="B320:B323"/>
    <mergeCell ref="A324:A327"/>
    <mergeCell ref="B324:B327"/>
    <mergeCell ref="A304:A307"/>
    <mergeCell ref="B304:B307"/>
    <mergeCell ref="A308:A311"/>
    <mergeCell ref="B308:B311"/>
    <mergeCell ref="A312:A315"/>
    <mergeCell ref="B312:B315"/>
    <mergeCell ref="B284:B287"/>
    <mergeCell ref="B288:B291"/>
    <mergeCell ref="B292:B295"/>
    <mergeCell ref="A296:A299"/>
    <mergeCell ref="B296:B299"/>
    <mergeCell ref="A300:A303"/>
    <mergeCell ref="B300:B303"/>
    <mergeCell ref="A268:A271"/>
    <mergeCell ref="B268:B271"/>
    <mergeCell ref="A272:A275"/>
    <mergeCell ref="B272:B275"/>
    <mergeCell ref="B276:B279"/>
    <mergeCell ref="B280:B283"/>
    <mergeCell ref="A256:A259"/>
    <mergeCell ref="B256:B259"/>
    <mergeCell ref="A260:A263"/>
    <mergeCell ref="B260:B263"/>
    <mergeCell ref="A264:A267"/>
    <mergeCell ref="B264:B267"/>
    <mergeCell ref="A244:A247"/>
    <mergeCell ref="B244:B247"/>
    <mergeCell ref="A248:A251"/>
    <mergeCell ref="B248:B251"/>
    <mergeCell ref="A252:A255"/>
    <mergeCell ref="B252:B255"/>
    <mergeCell ref="A232:A235"/>
    <mergeCell ref="B232:B235"/>
    <mergeCell ref="A236:A239"/>
    <mergeCell ref="B236:B239"/>
    <mergeCell ref="A240:A243"/>
    <mergeCell ref="B240:B243"/>
    <mergeCell ref="A220:A223"/>
    <mergeCell ref="B220:B223"/>
    <mergeCell ref="A224:A227"/>
    <mergeCell ref="B224:B227"/>
    <mergeCell ref="A228:A231"/>
    <mergeCell ref="B228:B231"/>
    <mergeCell ref="A208:A211"/>
    <mergeCell ref="B208:B211"/>
    <mergeCell ref="A212:A215"/>
    <mergeCell ref="B212:B215"/>
    <mergeCell ref="A216:A219"/>
    <mergeCell ref="B216:B219"/>
    <mergeCell ref="A196:A199"/>
    <mergeCell ref="B196:B199"/>
    <mergeCell ref="A200:A203"/>
    <mergeCell ref="B200:B203"/>
    <mergeCell ref="A204:A207"/>
    <mergeCell ref="B204:B207"/>
    <mergeCell ref="A184:A187"/>
    <mergeCell ref="B184:B187"/>
    <mergeCell ref="A188:A191"/>
    <mergeCell ref="B188:B191"/>
    <mergeCell ref="A192:A195"/>
    <mergeCell ref="B192:B195"/>
    <mergeCell ref="A172:A175"/>
    <mergeCell ref="B172:B175"/>
    <mergeCell ref="A176:A179"/>
    <mergeCell ref="B176:B179"/>
    <mergeCell ref="A180:A183"/>
    <mergeCell ref="B180:B183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:F1"/>
    <mergeCell ref="A4:A7"/>
    <mergeCell ref="B4:B7"/>
    <mergeCell ref="A8:A11"/>
    <mergeCell ref="B8:B11"/>
    <mergeCell ref="A12:A15"/>
    <mergeCell ref="B12:B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Администрация МО "Подпорожский район ЛО"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Компик</cp:lastModifiedBy>
  <dcterms:created xsi:type="dcterms:W3CDTF">2015-07-20T09:41:22Z</dcterms:created>
  <dcterms:modified xsi:type="dcterms:W3CDTF">2015-07-20T09:42:02Z</dcterms:modified>
</cp:coreProperties>
</file>