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<sst xmlns="http://schemas.openxmlformats.org/spreadsheetml/2006/main" count="330" uniqueCount="116">
  <si>
    <t>Наименование муниципальной программы, подпрограммы муниципальной программы, основного мероприятия муниципальной программы</t>
  </si>
  <si>
    <t>Срок реализации</t>
  </si>
  <si>
    <t>Объем финансирования по годам (тыс.руб.)</t>
  </si>
  <si>
    <t>Главный распорядитель бюджетных средств</t>
  </si>
  <si>
    <t>Начало реализации</t>
  </si>
  <si>
    <t>Конец реализации</t>
  </si>
  <si>
    <t>2014 год</t>
  </si>
  <si>
    <t>2015 год</t>
  </si>
  <si>
    <t>2016 год</t>
  </si>
  <si>
    <t>Муниципальная программа «Современное образование Подпорожского района»</t>
  </si>
  <si>
    <t>Комитет образования Администрации МО «Подпорожский муниципальный район»</t>
  </si>
  <si>
    <t>Комитет образования</t>
  </si>
  <si>
    <t>Итого</t>
  </si>
  <si>
    <t xml:space="preserve">Подпрограмма 1 </t>
  </si>
  <si>
    <t>«Развитие дошкольного образования детей Подпорожского района»</t>
  </si>
  <si>
    <r>
      <t>Основное мероприятие 1.1</t>
    </r>
    <r>
      <rPr>
        <sz val="8"/>
        <color indexed="8"/>
        <rFont val="Times New Roman"/>
        <family val="1"/>
      </rPr>
      <t xml:space="preserve"> </t>
    </r>
  </si>
  <si>
    <t>«Обеспечение деятельности муниципальных бюджетных учреждений»</t>
  </si>
  <si>
    <t xml:space="preserve">Основное мероприятие 1.2  </t>
  </si>
  <si>
    <t xml:space="preserve">«Укрепление материально-технической базы учреждений дошкольного образования»  </t>
  </si>
  <si>
    <t xml:space="preserve">Основное мероприятие 1.3  </t>
  </si>
  <si>
    <t>«Реализация мер по энергосбережению учреждений дошкольного образования»</t>
  </si>
  <si>
    <t xml:space="preserve">Основное мероприятие 1.4  </t>
  </si>
  <si>
    <t xml:space="preserve">«Реализация программ дошкольного образования» (субвенции)  </t>
  </si>
  <si>
    <t xml:space="preserve">Основное мероприятие 1.5  </t>
  </si>
  <si>
    <t xml:space="preserve">«Организация питания детей, посещающих учреждения дошкольного образования»  </t>
  </si>
  <si>
    <t xml:space="preserve">Основное мероприятие 1.7  </t>
  </si>
  <si>
    <t xml:space="preserve">«Строительство и реконструкция объектов учреждений дошкольного образования»  </t>
  </si>
  <si>
    <t>Администрация МО «Подпорожский муниципальный район»</t>
  </si>
  <si>
    <t>Подпрограмма 2</t>
  </si>
  <si>
    <t>«Развитие начального общего, основного общего и среднего общего образования детей Подпорожского района»</t>
  </si>
  <si>
    <t xml:space="preserve">Основное мероприятие 2.1  </t>
  </si>
  <si>
    <t xml:space="preserve">«Обеспечение деятельности муниципальных бюджетных учреждений»  </t>
  </si>
  <si>
    <t xml:space="preserve">Основное мероприятие 2.2  </t>
  </si>
  <si>
    <t xml:space="preserve">«Укрепление материально-технической базы учреждений общего образования»  </t>
  </si>
  <si>
    <t xml:space="preserve">Основное мероприятие 2.3  </t>
  </si>
  <si>
    <t xml:space="preserve">«Реализация программ начального общего, основного общего, среднего общего образования в общеобразовательных учреждениях»  (субвенции)  </t>
  </si>
  <si>
    <t xml:space="preserve">Основное мероприятие 2.4  </t>
  </si>
  <si>
    <t xml:space="preserve">«Выплата вознаграждения за классное руководство»  (субвенции)  </t>
  </si>
  <si>
    <t xml:space="preserve">Основное мероприятие 2.5  </t>
  </si>
  <si>
    <t xml:space="preserve">«Обновление содержания общего образования, создание современной образовательной среды и развитие сети общеобразовательных учреждений»  </t>
  </si>
  <si>
    <t xml:space="preserve">Основное мероприятие 2.6  </t>
  </si>
  <si>
    <t xml:space="preserve">«Реализация мер по энергосбережению общеобразовательных учреждений»  </t>
  </si>
  <si>
    <t xml:space="preserve">Основное мероприятие 2.7 </t>
  </si>
  <si>
    <t xml:space="preserve">«Организация питания обучающихся в общеобразовательных учреждениях»  </t>
  </si>
  <si>
    <t xml:space="preserve">Основное мероприятие 2.8  </t>
  </si>
  <si>
    <t xml:space="preserve">«Строительство и реконструкция объектов для организации общего образования»  </t>
  </si>
  <si>
    <t>Подпрограмма 3</t>
  </si>
  <si>
    <t>«Развитие дополнительного образования детей Подпорожского района»</t>
  </si>
  <si>
    <t>Основное мероприятие 3.1.</t>
  </si>
  <si>
    <t>Основное мероприятие 3.2.</t>
  </si>
  <si>
    <t>«Укрепление материально-технической базы учреждений дополнительного образования»</t>
  </si>
  <si>
    <t>Основное мероприятие 3.3.</t>
  </si>
  <si>
    <t>«Реализация мер по энергосбережению учреждений дополнительного образования»</t>
  </si>
  <si>
    <t>Подпрограмма 4</t>
  </si>
  <si>
    <t>«Развитие системы отдыха, оздоровления, занятости детей, подростков и молодежи»</t>
  </si>
  <si>
    <t>итого</t>
  </si>
  <si>
    <t>Подпрограмма 5</t>
  </si>
  <si>
    <t>«Обеспечение реализации муниципальной программы «Современное образование Подпорожского района» и прочие мероприятия в области образования»</t>
  </si>
  <si>
    <t xml:space="preserve">Источники финансирования     </t>
  </si>
  <si>
    <t>Всего (тыс.руб.)</t>
  </si>
  <si>
    <t>Ответственный исполнитель, соисполнитель, участник</t>
  </si>
  <si>
    <t xml:space="preserve">Средства местного бюджета </t>
  </si>
  <si>
    <t xml:space="preserve">Средства областного бюджета       </t>
  </si>
  <si>
    <t xml:space="preserve">Средства федерального  бюджета       </t>
  </si>
  <si>
    <t xml:space="preserve">Внебюджетные  источники     </t>
  </si>
  <si>
    <t>Администрация МО «Подпорожский муниципальный район», Комитет образования</t>
  </si>
  <si>
    <t>Комитет образования Администрации МО «Подпорожский муниципальный район»; Комитет финансов Администрации МО «Подпорожский муниципальный район»; Комитет по экономическому развитию и управлению муниципальным имуществом Администрации МО «Подпорожский муниципальный район»; Муниципальные бюджетные образовательные учреждения Подпорожского муниципального района Ленинградской области; МБУЗ «Подпорожская ЦРБ»; МКУ «ХЭС ОУ Подпорожского района»; МКУ «ЦБ ОУ Подпорожского района»</t>
  </si>
  <si>
    <t xml:space="preserve">Основное мероприятие 1.6  </t>
  </si>
  <si>
    <t xml:space="preserve">  «Выплата компенсации части родительской платы» (субвенции) </t>
  </si>
  <si>
    <t>Комитет образования Администрации МО «Подпорожский муниципальный район»; Комитет финансов Администрации МО «Подпорожский муниципальный район»; Комитет по экономическому развитию и управлению муниципальным имуществом Администрации МО «Подпорожский муниципальный район»; Управление социальной защиты населения Администрации МО «Подпорожский муниципальный район»; Отдел по культуре, молодежной политике, спорту и туризму Администрации МО «Подпорожский муниципальный район»; Муниципальные бюджетные образовательные учреждения Подпорожского муниципального района Ленинградской области; Комиссия по делам несовершеннолетних и защите  их прав Администрации МО «Подпорожский муниципальный район»; Учреждения культуры и социальной сферы Подпорожского муниципального района Ленинградской области; МБУЗ «Подпорожская ЦРБ»; МКУ «ХЭС ОУ Подпорожского района»; МКУ «ЦБ ОУ Подпорожского района»</t>
  </si>
  <si>
    <t>Комитет образования Администрации МО «Подпорожский муниципальный район»; Комитет финансов Администрации МО «Подпорожский муниципальный район»; Комитет по экономическому развитию и управлению муниципальным имуществом Администрации МО «Подпорожский муниципальный район"; Управление социальной защиты населения Администрации МО «Подпорожский муниципальный район»; Отдел по культуре, молодежной политике, спорту и туризму Администрации МО «Подпорожский муниципальный район»; Комиссия по делам несовершеннолетних и защите  их прав Администрации МО «Подпорожский муниципальный район»; Муниципальные бюджетные образовательные учреждения Подпорожского муниципального района Ленинградской области; Учреждения культуры и социальной сферы Подпорожского муниципального района Ленинградской области; МБУЗ «Подпорожская ЦРБ»; МКУ «ХЭС ОУ Подпорожского района»; МКУ «ЦБ ОУ Подпорожского района»</t>
  </si>
  <si>
    <t>Комитет образования Администрации МО «Подпорожский муниципальный район»; Комитет финансов Администрации МО «Подпорожский муниципальный район»; Комитет по экономическому развитию и управлению муниципальным имуществом Администрации МО «Подпорожский муниципальный район»; Управление социальной защиты населения Администрации МО «Подпорожский муниципальный район»; Отдел по культуре, молодежной политике, спорту и туризму Администрации МО «Подпорожский муниципальный район»; Комиссия по делам несовершеннолетних и защите  их прав Администрации МО «Подпорожский муниципальный район»; Муниципальные бюджетные образовательные учреждения Подпорожского муниципального района Ленинградской области; Учреждения культуры и социальной сферы Подпорожского муниципального района Ленинградской области; МБУЗ «Подпорожская ЦРБ»; МКУ «ХЭС ОУ Подпорожского района»; МКУ «ЦБ ОУ Подпорожского района»</t>
  </si>
  <si>
    <t>Основное мероприятие 4.1.</t>
  </si>
  <si>
    <t xml:space="preserve"> «Организация отдыха, оздоровления, занятости детей, подростков и молодежи»</t>
  </si>
  <si>
    <t xml:space="preserve">Основное мероприятие 5.1. </t>
  </si>
  <si>
    <t>«Обеспечение деятельности муниципального казенного учреждения «Централизованная бухгалтерия образовательных учреждений Подпорожского района»</t>
  </si>
  <si>
    <t xml:space="preserve">Основное мероприятие 5.2. </t>
  </si>
  <si>
    <t>«Обеспечение деятельности муниципального казенного учреждения «Хозяйственно-эксплуатационная служба образовательных учреждений Подпорожского района»</t>
  </si>
  <si>
    <t xml:space="preserve">Основное мероприятие 5.3. </t>
  </si>
  <si>
    <t>«Обеспечение деятельности муниципальных бюджетных учреждений образования</t>
  </si>
  <si>
    <t xml:space="preserve">Основное мероприятие 5.4. </t>
  </si>
  <si>
    <t>«Обеспечение деятельности Информационно-методической службы Комитета образования»</t>
  </si>
  <si>
    <t xml:space="preserve">Основное мероприятие 5.5. </t>
  </si>
  <si>
    <t>«Муниципальная поддержка одаренных детей системы образования Подпорожского района»</t>
  </si>
  <si>
    <t xml:space="preserve">Основное мероприятие 5.6. </t>
  </si>
  <si>
    <t>«Приоритетные направления развития образования Подпорожского района»</t>
  </si>
  <si>
    <t>План мероприятий муниципальной программы «Современное образование Подпорожского района»</t>
  </si>
  <si>
    <t>Наименование подпрограмм муниципальной программы</t>
  </si>
  <si>
    <t>1.</t>
  </si>
  <si>
    <t>Подпрограмма 1</t>
  </si>
  <si>
    <t xml:space="preserve">«Развитие дошкольного образования детей Подпорожского района»   </t>
  </si>
  <si>
    <t xml:space="preserve">Итого         </t>
  </si>
  <si>
    <t>2.</t>
  </si>
  <si>
    <t xml:space="preserve">Подпрограмма 2 </t>
  </si>
  <si>
    <t>3.</t>
  </si>
  <si>
    <t>4.</t>
  </si>
  <si>
    <t>5.</t>
  </si>
  <si>
    <t xml:space="preserve">№ п/п   </t>
  </si>
  <si>
    <t xml:space="preserve">Источники  финансирования   </t>
  </si>
  <si>
    <t>Всего (тыс. руб.)</t>
  </si>
  <si>
    <t xml:space="preserve">Средства районного бюджета    </t>
  </si>
  <si>
    <t xml:space="preserve">Средства областного  бюджета     </t>
  </si>
  <si>
    <t xml:space="preserve">Средства  федерального бюджета    </t>
  </si>
  <si>
    <t xml:space="preserve">Внебюджетные источники </t>
  </si>
  <si>
    <t>ИТОГО по муниципальной программе</t>
  </si>
  <si>
    <t>Информация о ресурсном обеспечении муниципальной программы                     «Современное образование Подпорожского района»</t>
  </si>
  <si>
    <t>муниципального образования</t>
  </si>
  <si>
    <t>"Подпорожский муниципальный</t>
  </si>
  <si>
    <t>Ленинградской области"</t>
  </si>
  <si>
    <t xml:space="preserve">Приложение 1 </t>
  </si>
  <si>
    <t>к постановлению Администрации</t>
  </si>
  <si>
    <t xml:space="preserve">Приложение 2 </t>
  </si>
  <si>
    <t>"Подпорожский муниципальный район</t>
  </si>
  <si>
    <t xml:space="preserve">Ленинградской области" </t>
  </si>
  <si>
    <t>от  20  июня  2014 года №1044</t>
  </si>
  <si>
    <t>от 20 июня    2014 года №1044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</si>
</sst>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vertical="top" wrapText="1"/>
    </xf>
    <xf numFmtId="14" fontId="50" fillId="33" borderId="10" xfId="0" applyNumberFormat="1" applyFont="1" applyFill="1" applyBorder="1" applyAlignment="1">
      <alignment horizontal="center" wrapText="1"/>
    </xf>
    <xf numFmtId="0" fontId="52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8" fillId="33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14" fontId="50" fillId="33" borderId="16" xfId="0" applyNumberFormat="1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vertical="top" wrapText="1"/>
    </xf>
    <xf numFmtId="0" fontId="48" fillId="33" borderId="16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top" wrapText="1"/>
    </xf>
    <xf numFmtId="14" fontId="50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vertical="center" wrapText="1"/>
    </xf>
    <xf numFmtId="14" fontId="50" fillId="33" borderId="10" xfId="0" applyNumberFormat="1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vertical="top" wrapText="1"/>
    </xf>
    <xf numFmtId="0" fontId="48" fillId="33" borderId="16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9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right" wrapText="1"/>
    </xf>
    <xf numFmtId="0" fontId="48" fillId="33" borderId="20" xfId="0" applyFont="1" applyFill="1" applyBorder="1" applyAlignment="1">
      <alignment vertical="top" wrapText="1"/>
    </xf>
    <xf numFmtId="0" fontId="48" fillId="33" borderId="21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vertical="top" wrapText="1"/>
    </xf>
    <xf numFmtId="0" fontId="48" fillId="33" borderId="23" xfId="0" applyFont="1" applyFill="1" applyBorder="1" applyAlignment="1">
      <alignment vertical="top" wrapText="1"/>
    </xf>
    <xf numFmtId="14" fontId="50" fillId="33" borderId="16" xfId="0" applyNumberFormat="1" applyFont="1" applyFill="1" applyBorder="1" applyAlignment="1">
      <alignment horizontal="center" vertical="center" wrapText="1"/>
    </xf>
    <xf numFmtId="14" fontId="50" fillId="33" borderId="22" xfId="0" applyNumberFormat="1" applyFont="1" applyFill="1" applyBorder="1" applyAlignment="1">
      <alignment horizontal="center" vertical="center" wrapText="1"/>
    </xf>
    <xf numFmtId="14" fontId="50" fillId="33" borderId="24" xfId="0" applyNumberFormat="1" applyFont="1" applyFill="1" applyBorder="1" applyAlignment="1">
      <alignment horizontal="center" vertical="center" wrapText="1"/>
    </xf>
    <xf numFmtId="14" fontId="50" fillId="33" borderId="25" xfId="0" applyNumberFormat="1" applyFont="1" applyFill="1" applyBorder="1" applyAlignment="1">
      <alignment horizontal="center" vertical="center" wrapText="1"/>
    </xf>
    <xf numFmtId="14" fontId="50" fillId="33" borderId="26" xfId="0" applyNumberFormat="1" applyFont="1" applyFill="1" applyBorder="1" applyAlignment="1">
      <alignment horizontal="center" vertical="center" wrapText="1"/>
    </xf>
    <xf numFmtId="14" fontId="50" fillId="33" borderId="19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3" fillId="0" borderId="0" xfId="0" applyFont="1" applyAlignment="1">
      <alignment horizontal="left"/>
    </xf>
    <xf numFmtId="0" fontId="59" fillId="0" borderId="28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3" fillId="0" borderId="16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48" fillId="0" borderId="16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3" fillId="0" borderId="16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  <col min="2" max="3" width="9.00390625" style="0" bestFit="1" customWidth="1"/>
    <col min="4" max="4" width="16.00390625" style="2" customWidth="1"/>
    <col min="5" max="5" width="12.421875" style="7" customWidth="1"/>
    <col min="6" max="6" width="11.28125" style="7" customWidth="1"/>
    <col min="7" max="7" width="12.28125" style="7" customWidth="1"/>
    <col min="8" max="8" width="13.28125" style="7" customWidth="1"/>
    <col min="9" max="9" width="21.140625" style="0" customWidth="1"/>
    <col min="10" max="10" width="14.8515625" style="0" customWidth="1"/>
  </cols>
  <sheetData>
    <row r="1" spans="1:10" ht="15" customHeight="1">
      <c r="A1" s="6"/>
      <c r="I1" s="103" t="s">
        <v>109</v>
      </c>
      <c r="J1" s="103"/>
    </row>
    <row r="2" spans="1:10" ht="15" customHeight="1">
      <c r="A2" s="1"/>
      <c r="I2" s="103" t="s">
        <v>110</v>
      </c>
      <c r="J2" s="103"/>
    </row>
    <row r="3" spans="1:10" ht="15" customHeight="1">
      <c r="A3" s="1"/>
      <c r="I3" s="61" t="s">
        <v>106</v>
      </c>
      <c r="J3" s="61"/>
    </row>
    <row r="4" spans="1:10" ht="15" customHeight="1">
      <c r="A4" s="1"/>
      <c r="I4" s="61" t="s">
        <v>107</v>
      </c>
      <c r="J4" s="61"/>
    </row>
    <row r="5" spans="1:10" ht="15" customHeight="1">
      <c r="A5" s="1"/>
      <c r="I5" s="61" t="s">
        <v>108</v>
      </c>
      <c r="J5" s="61"/>
    </row>
    <row r="6" spans="1:10" ht="15" customHeight="1">
      <c r="A6" s="1"/>
      <c r="I6" s="62" t="s">
        <v>114</v>
      </c>
      <c r="J6" s="61"/>
    </row>
    <row r="7" spans="1:10" ht="18.75">
      <c r="A7" s="104" t="s">
        <v>86</v>
      </c>
      <c r="B7" s="104"/>
      <c r="C7" s="104"/>
      <c r="D7" s="104"/>
      <c r="E7" s="104"/>
      <c r="F7" s="104"/>
      <c r="G7" s="104"/>
      <c r="H7" s="104"/>
      <c r="I7" s="104"/>
      <c r="J7" s="104"/>
    </row>
    <row r="8" ht="18.75">
      <c r="A8" s="6"/>
    </row>
    <row r="9" spans="1:10" ht="36.75" customHeight="1">
      <c r="A9" s="94" t="s">
        <v>0</v>
      </c>
      <c r="B9" s="94" t="s">
        <v>1</v>
      </c>
      <c r="C9" s="94"/>
      <c r="D9" s="94" t="s">
        <v>58</v>
      </c>
      <c r="E9" s="95" t="s">
        <v>59</v>
      </c>
      <c r="F9" s="95" t="s">
        <v>2</v>
      </c>
      <c r="G9" s="95"/>
      <c r="H9" s="95"/>
      <c r="I9" s="94" t="s">
        <v>60</v>
      </c>
      <c r="J9" s="94" t="s">
        <v>3</v>
      </c>
    </row>
    <row r="10" spans="1:10" ht="36">
      <c r="A10" s="94"/>
      <c r="B10" s="4" t="s">
        <v>4</v>
      </c>
      <c r="C10" s="4" t="s">
        <v>5</v>
      </c>
      <c r="D10" s="94"/>
      <c r="E10" s="95"/>
      <c r="F10" s="8" t="s">
        <v>6</v>
      </c>
      <c r="G10" s="8" t="s">
        <v>7</v>
      </c>
      <c r="H10" s="8" t="s">
        <v>8</v>
      </c>
      <c r="I10" s="94"/>
      <c r="J10" s="94"/>
    </row>
    <row r="11" spans="1:10" ht="15">
      <c r="A11" s="5">
        <v>1</v>
      </c>
      <c r="B11" s="5">
        <v>2</v>
      </c>
      <c r="C11" s="5">
        <v>3</v>
      </c>
      <c r="D11" s="5">
        <v>4</v>
      </c>
      <c r="E11" s="9">
        <v>5</v>
      </c>
      <c r="F11" s="9">
        <v>6</v>
      </c>
      <c r="G11" s="9">
        <v>7</v>
      </c>
      <c r="H11" s="9">
        <v>8</v>
      </c>
      <c r="I11" s="5">
        <v>9</v>
      </c>
      <c r="J11" s="5">
        <v>10</v>
      </c>
    </row>
    <row r="12" spans="1:10" s="11" customFormat="1" ht="21.75" customHeight="1">
      <c r="A12" s="96" t="s">
        <v>9</v>
      </c>
      <c r="B12" s="84">
        <v>41640</v>
      </c>
      <c r="C12" s="84">
        <v>42735</v>
      </c>
      <c r="D12" s="10" t="s">
        <v>61</v>
      </c>
      <c r="E12" s="63">
        <f aca="true" t="shared" si="0" ref="E12:H14">E17+E57+E102+E122+E132</f>
        <v>775970.1</v>
      </c>
      <c r="F12" s="63">
        <f t="shared" si="0"/>
        <v>241363.30000000002</v>
      </c>
      <c r="G12" s="63">
        <f t="shared" si="0"/>
        <v>265991.4</v>
      </c>
      <c r="H12" s="63">
        <f t="shared" si="0"/>
        <v>268615.4</v>
      </c>
      <c r="I12" s="99" t="s">
        <v>10</v>
      </c>
      <c r="J12" s="99" t="s">
        <v>65</v>
      </c>
    </row>
    <row r="13" spans="1:10" s="11" customFormat="1" ht="21.75" customHeight="1">
      <c r="A13" s="97"/>
      <c r="B13" s="84"/>
      <c r="C13" s="84"/>
      <c r="D13" s="10" t="s">
        <v>62</v>
      </c>
      <c r="E13" s="63">
        <f t="shared" si="0"/>
        <v>757183.33</v>
      </c>
      <c r="F13" s="63">
        <f t="shared" si="0"/>
        <v>335914.63</v>
      </c>
      <c r="G13" s="63">
        <f t="shared" si="0"/>
        <v>208614.1</v>
      </c>
      <c r="H13" s="63">
        <f t="shared" si="0"/>
        <v>212654.6</v>
      </c>
      <c r="I13" s="100"/>
      <c r="J13" s="100"/>
    </row>
    <row r="14" spans="1:10" s="11" customFormat="1" ht="21.75" customHeight="1">
      <c r="A14" s="97"/>
      <c r="B14" s="84"/>
      <c r="C14" s="84"/>
      <c r="D14" s="10" t="s">
        <v>63</v>
      </c>
      <c r="E14" s="63">
        <f t="shared" si="0"/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100"/>
      <c r="J14" s="100"/>
    </row>
    <row r="15" spans="1:10" s="11" customFormat="1" ht="21.75" customHeight="1">
      <c r="A15" s="98"/>
      <c r="B15" s="84"/>
      <c r="C15" s="84"/>
      <c r="D15" s="10" t="s">
        <v>64</v>
      </c>
      <c r="E15" s="63">
        <f aca="true" t="shared" si="1" ref="E15:H16">E20+E60+E105+E125+E135</f>
        <v>0</v>
      </c>
      <c r="F15" s="63">
        <f>F20+F60+F105+F125+F135</f>
        <v>0</v>
      </c>
      <c r="G15" s="63">
        <f>G20+G60+G105+G125+G135</f>
        <v>0</v>
      </c>
      <c r="H15" s="63">
        <f>H20+H60+H105+H125+H135</f>
        <v>0</v>
      </c>
      <c r="I15" s="100"/>
      <c r="J15" s="100"/>
    </row>
    <row r="16" spans="1:10" s="11" customFormat="1" ht="21.75" customHeight="1">
      <c r="A16" s="12" t="s">
        <v>12</v>
      </c>
      <c r="B16" s="13">
        <v>41640</v>
      </c>
      <c r="C16" s="13">
        <v>42735</v>
      </c>
      <c r="D16" s="10"/>
      <c r="E16" s="63">
        <f t="shared" si="1"/>
        <v>1533153.4300000002</v>
      </c>
      <c r="F16" s="63">
        <f>F21+F61+F106+F126+F136</f>
        <v>577277.9299999999</v>
      </c>
      <c r="G16" s="63">
        <f t="shared" si="1"/>
        <v>474605.5</v>
      </c>
      <c r="H16" s="63">
        <f t="shared" si="1"/>
        <v>481270</v>
      </c>
      <c r="I16" s="101"/>
      <c r="J16" s="101"/>
    </row>
    <row r="17" spans="1:10" s="11" customFormat="1" ht="21.75" customHeight="1">
      <c r="A17" s="14" t="s">
        <v>13</v>
      </c>
      <c r="B17" s="84">
        <v>41640</v>
      </c>
      <c r="C17" s="84">
        <v>42735</v>
      </c>
      <c r="D17" s="10" t="s">
        <v>61</v>
      </c>
      <c r="E17" s="63">
        <f>F17+G17+H17</f>
        <v>330488.5</v>
      </c>
      <c r="F17" s="63">
        <f>F22+F27+F32+F37+F42+F47+F52</f>
        <v>103824.7</v>
      </c>
      <c r="G17" s="63">
        <f>G22+G27+G32+G37+G42+G47+G52</f>
        <v>109810.4</v>
      </c>
      <c r="H17" s="63">
        <f>H22+H27+H32+H37+H42+H47+H52</f>
        <v>116853.4</v>
      </c>
      <c r="I17" s="86" t="s">
        <v>66</v>
      </c>
      <c r="J17" s="90" t="s">
        <v>11</v>
      </c>
    </row>
    <row r="18" spans="1:10" s="11" customFormat="1" ht="21.75" customHeight="1">
      <c r="A18" s="102" t="s">
        <v>14</v>
      </c>
      <c r="B18" s="84"/>
      <c r="C18" s="84"/>
      <c r="D18" s="15" t="s">
        <v>62</v>
      </c>
      <c r="E18" s="63">
        <f>F18+G18+H18</f>
        <v>204254</v>
      </c>
      <c r="F18" s="63">
        <f aca="true" t="shared" si="2" ref="F18:H21">F23+F28+F33+F38+F43+F48+F53</f>
        <v>66757</v>
      </c>
      <c r="G18" s="63">
        <f t="shared" si="2"/>
        <v>68073.5</v>
      </c>
      <c r="H18" s="63">
        <f t="shared" si="2"/>
        <v>69423.5</v>
      </c>
      <c r="I18" s="86"/>
      <c r="J18" s="90"/>
    </row>
    <row r="19" spans="1:10" s="11" customFormat="1" ht="21.75" customHeight="1">
      <c r="A19" s="102"/>
      <c r="B19" s="84"/>
      <c r="C19" s="84"/>
      <c r="D19" s="10" t="s">
        <v>63</v>
      </c>
      <c r="E19" s="63">
        <f>F19+G19+H19</f>
        <v>0</v>
      </c>
      <c r="F19" s="63">
        <f t="shared" si="2"/>
        <v>0</v>
      </c>
      <c r="G19" s="63">
        <f t="shared" si="2"/>
        <v>0</v>
      </c>
      <c r="H19" s="63">
        <f t="shared" si="2"/>
        <v>0</v>
      </c>
      <c r="I19" s="86"/>
      <c r="J19" s="90"/>
    </row>
    <row r="20" spans="1:10" s="11" customFormat="1" ht="21.75" customHeight="1">
      <c r="A20" s="102"/>
      <c r="B20" s="84"/>
      <c r="C20" s="84"/>
      <c r="D20" s="10" t="s">
        <v>64</v>
      </c>
      <c r="E20" s="63">
        <f>F20+G20+H20</f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86"/>
      <c r="J20" s="90"/>
    </row>
    <row r="21" spans="1:10" s="11" customFormat="1" ht="21.75" customHeight="1">
      <c r="A21" s="12" t="s">
        <v>12</v>
      </c>
      <c r="B21" s="13">
        <v>41640</v>
      </c>
      <c r="C21" s="13">
        <v>42735</v>
      </c>
      <c r="D21" s="10"/>
      <c r="E21" s="63">
        <f>SUM(E17:E20)</f>
        <v>534742.5</v>
      </c>
      <c r="F21" s="63">
        <f t="shared" si="2"/>
        <v>170581.69999999998</v>
      </c>
      <c r="G21" s="63">
        <f t="shared" si="2"/>
        <v>177883.9</v>
      </c>
      <c r="H21" s="63">
        <f t="shared" si="2"/>
        <v>186276.9</v>
      </c>
      <c r="I21" s="86"/>
      <c r="J21" s="90"/>
    </row>
    <row r="22" spans="1:10" s="17" customFormat="1" ht="21.75" customHeight="1">
      <c r="A22" s="16" t="s">
        <v>15</v>
      </c>
      <c r="B22" s="84">
        <v>41640</v>
      </c>
      <c r="C22" s="84">
        <v>42735</v>
      </c>
      <c r="D22" s="15" t="s">
        <v>61</v>
      </c>
      <c r="E22" s="63">
        <f>F22+G22+H22</f>
        <v>320637.3</v>
      </c>
      <c r="F22" s="63">
        <v>100650.3</v>
      </c>
      <c r="G22" s="63">
        <v>106532</v>
      </c>
      <c r="H22" s="63">
        <v>113455</v>
      </c>
      <c r="I22" s="86"/>
      <c r="J22" s="90" t="s">
        <v>11</v>
      </c>
    </row>
    <row r="23" spans="1:10" s="18" customFormat="1" ht="21.75" customHeight="1">
      <c r="A23" s="102" t="s">
        <v>16</v>
      </c>
      <c r="B23" s="84"/>
      <c r="C23" s="84"/>
      <c r="D23" s="15" t="s">
        <v>62</v>
      </c>
      <c r="E23" s="63">
        <f>F23+G23+H23</f>
        <v>0</v>
      </c>
      <c r="F23" s="63">
        <v>0</v>
      </c>
      <c r="G23" s="63">
        <v>0</v>
      </c>
      <c r="H23" s="63">
        <v>0</v>
      </c>
      <c r="I23" s="86"/>
      <c r="J23" s="90"/>
    </row>
    <row r="24" spans="1:10" s="18" customFormat="1" ht="21.75" customHeight="1">
      <c r="A24" s="102"/>
      <c r="B24" s="84"/>
      <c r="C24" s="84"/>
      <c r="D24" s="10" t="s">
        <v>63</v>
      </c>
      <c r="E24" s="63">
        <f>F24+G24+H24</f>
        <v>0</v>
      </c>
      <c r="F24" s="63">
        <v>0</v>
      </c>
      <c r="G24" s="63">
        <v>0</v>
      </c>
      <c r="H24" s="63">
        <v>0</v>
      </c>
      <c r="I24" s="86"/>
      <c r="J24" s="90"/>
    </row>
    <row r="25" spans="1:10" s="18" customFormat="1" ht="21.75" customHeight="1">
      <c r="A25" s="102"/>
      <c r="B25" s="84"/>
      <c r="C25" s="84"/>
      <c r="D25" s="10" t="s">
        <v>64</v>
      </c>
      <c r="E25" s="63">
        <f>F25+G25+H25</f>
        <v>0</v>
      </c>
      <c r="F25" s="63">
        <v>0</v>
      </c>
      <c r="G25" s="63">
        <v>0</v>
      </c>
      <c r="H25" s="63">
        <v>0</v>
      </c>
      <c r="I25" s="86"/>
      <c r="J25" s="90"/>
    </row>
    <row r="26" spans="1:10" s="11" customFormat="1" ht="21.75" customHeight="1">
      <c r="A26" s="12" t="s">
        <v>12</v>
      </c>
      <c r="B26" s="13">
        <v>41640</v>
      </c>
      <c r="C26" s="13">
        <v>42735</v>
      </c>
      <c r="D26" s="10"/>
      <c r="E26" s="63">
        <f>SUM(E22:E25)</f>
        <v>320637.3</v>
      </c>
      <c r="F26" s="63">
        <f>SUM(F22:F25)</f>
        <v>100650.3</v>
      </c>
      <c r="G26" s="63">
        <f>SUM(G22:G25)</f>
        <v>106532</v>
      </c>
      <c r="H26" s="63">
        <f>SUM(H22:H25)</f>
        <v>113455</v>
      </c>
      <c r="I26" s="86"/>
      <c r="J26" s="90"/>
    </row>
    <row r="27" spans="1:10" s="11" customFormat="1" ht="21.75" customHeight="1">
      <c r="A27" s="19" t="s">
        <v>17</v>
      </c>
      <c r="B27" s="84">
        <v>41640</v>
      </c>
      <c r="C27" s="84">
        <v>42735</v>
      </c>
      <c r="D27" s="15" t="s">
        <v>61</v>
      </c>
      <c r="E27" s="63">
        <f>F27+G27+H27</f>
        <v>2180</v>
      </c>
      <c r="F27" s="63">
        <v>683</v>
      </c>
      <c r="G27" s="63">
        <v>725</v>
      </c>
      <c r="H27" s="63">
        <v>772</v>
      </c>
      <c r="I27" s="86"/>
      <c r="J27" s="90" t="s">
        <v>11</v>
      </c>
    </row>
    <row r="28" spans="1:10" s="11" customFormat="1" ht="21.75" customHeight="1">
      <c r="A28" s="85" t="s">
        <v>18</v>
      </c>
      <c r="B28" s="84"/>
      <c r="C28" s="84"/>
      <c r="D28" s="15" t="s">
        <v>62</v>
      </c>
      <c r="E28" s="63">
        <f aca="true" t="shared" si="3" ref="E28:E56">F28+G28+H28</f>
        <v>0</v>
      </c>
      <c r="F28" s="64">
        <v>0</v>
      </c>
      <c r="G28" s="64">
        <v>0</v>
      </c>
      <c r="H28" s="64">
        <v>0</v>
      </c>
      <c r="I28" s="86"/>
      <c r="J28" s="90"/>
    </row>
    <row r="29" spans="1:10" s="11" customFormat="1" ht="21.75" customHeight="1">
      <c r="A29" s="85"/>
      <c r="B29" s="84"/>
      <c r="C29" s="84"/>
      <c r="D29" s="10" t="s">
        <v>63</v>
      </c>
      <c r="E29" s="63">
        <f t="shared" si="3"/>
        <v>0</v>
      </c>
      <c r="F29" s="64">
        <v>0</v>
      </c>
      <c r="G29" s="64">
        <v>0</v>
      </c>
      <c r="H29" s="64">
        <v>0</v>
      </c>
      <c r="I29" s="86"/>
      <c r="J29" s="90"/>
    </row>
    <row r="30" spans="1:10" s="11" customFormat="1" ht="21.75" customHeight="1">
      <c r="A30" s="85"/>
      <c r="B30" s="84"/>
      <c r="C30" s="84"/>
      <c r="D30" s="10" t="s">
        <v>64</v>
      </c>
      <c r="E30" s="63">
        <f t="shared" si="3"/>
        <v>0</v>
      </c>
      <c r="F30" s="64">
        <v>0</v>
      </c>
      <c r="G30" s="64">
        <v>0</v>
      </c>
      <c r="H30" s="64">
        <v>0</v>
      </c>
      <c r="I30" s="86"/>
      <c r="J30" s="90"/>
    </row>
    <row r="31" spans="1:10" s="11" customFormat="1" ht="21.75" customHeight="1">
      <c r="A31" s="12" t="s">
        <v>12</v>
      </c>
      <c r="B31" s="13">
        <v>41640</v>
      </c>
      <c r="C31" s="13">
        <v>42735</v>
      </c>
      <c r="D31" s="10"/>
      <c r="E31" s="63">
        <f t="shared" si="3"/>
        <v>2180</v>
      </c>
      <c r="F31" s="63">
        <f>SUM(F27:F30)</f>
        <v>683</v>
      </c>
      <c r="G31" s="63">
        <f>SUM(G27:G30)</f>
        <v>725</v>
      </c>
      <c r="H31" s="63">
        <f>SUM(H27:H30)</f>
        <v>772</v>
      </c>
      <c r="I31" s="86"/>
      <c r="J31" s="90"/>
    </row>
    <row r="32" spans="1:10" s="11" customFormat="1" ht="21.75" customHeight="1">
      <c r="A32" s="19" t="s">
        <v>19</v>
      </c>
      <c r="B32" s="84">
        <v>41640</v>
      </c>
      <c r="C32" s="84">
        <v>42735</v>
      </c>
      <c r="D32" s="20" t="s">
        <v>61</v>
      </c>
      <c r="E32" s="63">
        <f t="shared" si="3"/>
        <v>3332</v>
      </c>
      <c r="F32" s="63">
        <v>1045</v>
      </c>
      <c r="G32" s="63">
        <v>1107</v>
      </c>
      <c r="H32" s="63">
        <v>1180</v>
      </c>
      <c r="I32" s="86"/>
      <c r="J32" s="90" t="s">
        <v>11</v>
      </c>
    </row>
    <row r="33" spans="1:10" s="11" customFormat="1" ht="21.75" customHeight="1">
      <c r="A33" s="85" t="s">
        <v>20</v>
      </c>
      <c r="B33" s="84"/>
      <c r="C33" s="84"/>
      <c r="D33" s="20" t="s">
        <v>62</v>
      </c>
      <c r="E33" s="63">
        <f t="shared" si="3"/>
        <v>0</v>
      </c>
      <c r="F33" s="63">
        <v>0</v>
      </c>
      <c r="G33" s="63">
        <v>0</v>
      </c>
      <c r="H33" s="63">
        <v>0</v>
      </c>
      <c r="I33" s="86"/>
      <c r="J33" s="90"/>
    </row>
    <row r="34" spans="1:10" s="11" customFormat="1" ht="21.75" customHeight="1">
      <c r="A34" s="85"/>
      <c r="B34" s="84"/>
      <c r="C34" s="84"/>
      <c r="D34" s="21" t="s">
        <v>63</v>
      </c>
      <c r="E34" s="63">
        <f t="shared" si="3"/>
        <v>0</v>
      </c>
      <c r="F34" s="65">
        <v>0</v>
      </c>
      <c r="G34" s="65">
        <v>0</v>
      </c>
      <c r="H34" s="65">
        <v>0</v>
      </c>
      <c r="I34" s="86"/>
      <c r="J34" s="90"/>
    </row>
    <row r="35" spans="1:10" s="11" customFormat="1" ht="21.75" customHeight="1">
      <c r="A35" s="85"/>
      <c r="B35" s="84"/>
      <c r="C35" s="84"/>
      <c r="D35" s="10" t="s">
        <v>64</v>
      </c>
      <c r="E35" s="63">
        <f t="shared" si="3"/>
        <v>0</v>
      </c>
      <c r="F35" s="63">
        <v>0</v>
      </c>
      <c r="G35" s="63">
        <v>0</v>
      </c>
      <c r="H35" s="63">
        <v>0</v>
      </c>
      <c r="I35" s="86"/>
      <c r="J35" s="90"/>
    </row>
    <row r="36" spans="1:10" s="11" customFormat="1" ht="21.75" customHeight="1">
      <c r="A36" s="12" t="s">
        <v>12</v>
      </c>
      <c r="B36" s="13">
        <v>41640</v>
      </c>
      <c r="C36" s="13">
        <v>42735</v>
      </c>
      <c r="D36" s="10"/>
      <c r="E36" s="63">
        <f t="shared" si="3"/>
        <v>3332</v>
      </c>
      <c r="F36" s="63">
        <f>SUM(F32:F35)</f>
        <v>1045</v>
      </c>
      <c r="G36" s="63">
        <f>SUM(G32:G35)</f>
        <v>1107</v>
      </c>
      <c r="H36" s="63">
        <f>SUM(H32:H35)</f>
        <v>1180</v>
      </c>
      <c r="I36" s="86"/>
      <c r="J36" s="90"/>
    </row>
    <row r="37" spans="1:10" s="11" customFormat="1" ht="21.75" customHeight="1">
      <c r="A37" s="19" t="s">
        <v>21</v>
      </c>
      <c r="B37" s="84">
        <v>41640</v>
      </c>
      <c r="C37" s="84">
        <v>42735</v>
      </c>
      <c r="D37" s="15" t="s">
        <v>61</v>
      </c>
      <c r="E37" s="63">
        <f t="shared" si="3"/>
        <v>0</v>
      </c>
      <c r="F37" s="63">
        <v>0</v>
      </c>
      <c r="G37" s="63">
        <v>0</v>
      </c>
      <c r="H37" s="63">
        <v>0</v>
      </c>
      <c r="I37" s="86"/>
      <c r="J37" s="90" t="s">
        <v>11</v>
      </c>
    </row>
    <row r="38" spans="1:10" s="11" customFormat="1" ht="21.75" customHeight="1">
      <c r="A38" s="85" t="s">
        <v>22</v>
      </c>
      <c r="B38" s="84"/>
      <c r="C38" s="84"/>
      <c r="D38" s="15" t="s">
        <v>62</v>
      </c>
      <c r="E38" s="63">
        <f t="shared" si="3"/>
        <v>191883.5</v>
      </c>
      <c r="F38" s="63">
        <v>62633.5</v>
      </c>
      <c r="G38" s="63">
        <v>63950</v>
      </c>
      <c r="H38" s="63">
        <v>65300</v>
      </c>
      <c r="I38" s="86"/>
      <c r="J38" s="90"/>
    </row>
    <row r="39" spans="1:10" s="11" customFormat="1" ht="21.75" customHeight="1">
      <c r="A39" s="85"/>
      <c r="B39" s="84"/>
      <c r="C39" s="84"/>
      <c r="D39" s="10" t="s">
        <v>63</v>
      </c>
      <c r="E39" s="63">
        <f t="shared" si="3"/>
        <v>0</v>
      </c>
      <c r="F39" s="66">
        <v>0</v>
      </c>
      <c r="G39" s="66">
        <v>0</v>
      </c>
      <c r="H39" s="66">
        <v>0</v>
      </c>
      <c r="I39" s="86"/>
      <c r="J39" s="90"/>
    </row>
    <row r="40" spans="1:10" s="11" customFormat="1" ht="21.75" customHeight="1">
      <c r="A40" s="85"/>
      <c r="B40" s="84"/>
      <c r="C40" s="84"/>
      <c r="D40" s="10" t="s">
        <v>64</v>
      </c>
      <c r="E40" s="63">
        <f t="shared" si="3"/>
        <v>0</v>
      </c>
      <c r="F40" s="63">
        <v>0</v>
      </c>
      <c r="G40" s="63">
        <v>0</v>
      </c>
      <c r="H40" s="63">
        <v>0</v>
      </c>
      <c r="I40" s="86"/>
      <c r="J40" s="90"/>
    </row>
    <row r="41" spans="1:10" s="11" customFormat="1" ht="21.75" customHeight="1" thickBot="1">
      <c r="A41" s="22" t="s">
        <v>12</v>
      </c>
      <c r="B41" s="13">
        <v>41640</v>
      </c>
      <c r="C41" s="13">
        <v>42735</v>
      </c>
      <c r="D41" s="10"/>
      <c r="E41" s="63">
        <f t="shared" si="3"/>
        <v>191883.5</v>
      </c>
      <c r="F41" s="63">
        <f>SUM(F37:F40)</f>
        <v>62633.5</v>
      </c>
      <c r="G41" s="63">
        <f>SUM(G37:G40)</f>
        <v>63950</v>
      </c>
      <c r="H41" s="63">
        <f>SUM(H37:H40)</f>
        <v>65300</v>
      </c>
      <c r="I41" s="86"/>
      <c r="J41" s="90"/>
    </row>
    <row r="42" spans="1:10" s="11" customFormat="1" ht="21.75" customHeight="1">
      <c r="A42" s="19" t="s">
        <v>23</v>
      </c>
      <c r="B42" s="84">
        <v>41640</v>
      </c>
      <c r="C42" s="84">
        <v>42735</v>
      </c>
      <c r="D42" s="20" t="s">
        <v>61</v>
      </c>
      <c r="E42" s="63">
        <f t="shared" si="3"/>
        <v>4339.200000000001</v>
      </c>
      <c r="F42" s="63">
        <v>1446.4</v>
      </c>
      <c r="G42" s="63">
        <v>1446.4</v>
      </c>
      <c r="H42" s="63">
        <v>1446.4</v>
      </c>
      <c r="I42" s="86"/>
      <c r="J42" s="90" t="s">
        <v>11</v>
      </c>
    </row>
    <row r="43" spans="1:10" s="11" customFormat="1" ht="21.75" customHeight="1">
      <c r="A43" s="85" t="s">
        <v>24</v>
      </c>
      <c r="B43" s="84"/>
      <c r="C43" s="84"/>
      <c r="D43" s="20" t="s">
        <v>62</v>
      </c>
      <c r="E43" s="63">
        <f t="shared" si="3"/>
        <v>0</v>
      </c>
      <c r="F43" s="63">
        <v>0</v>
      </c>
      <c r="G43" s="63">
        <v>0</v>
      </c>
      <c r="H43" s="63">
        <v>0</v>
      </c>
      <c r="I43" s="86"/>
      <c r="J43" s="90"/>
    </row>
    <row r="44" spans="1:10" s="11" customFormat="1" ht="21.75" customHeight="1">
      <c r="A44" s="85"/>
      <c r="B44" s="84"/>
      <c r="C44" s="84"/>
      <c r="D44" s="23" t="s">
        <v>63</v>
      </c>
      <c r="E44" s="63">
        <f t="shared" si="3"/>
        <v>0</v>
      </c>
      <c r="F44" s="63">
        <v>0</v>
      </c>
      <c r="G44" s="63">
        <v>0</v>
      </c>
      <c r="H44" s="63">
        <v>0</v>
      </c>
      <c r="I44" s="86"/>
      <c r="J44" s="90"/>
    </row>
    <row r="45" spans="1:10" s="11" customFormat="1" ht="21.75" customHeight="1">
      <c r="A45" s="85"/>
      <c r="B45" s="84"/>
      <c r="C45" s="84"/>
      <c r="D45" s="21" t="s">
        <v>64</v>
      </c>
      <c r="E45" s="63">
        <f t="shared" si="3"/>
        <v>0</v>
      </c>
      <c r="F45" s="65">
        <v>0</v>
      </c>
      <c r="G45" s="65">
        <v>0</v>
      </c>
      <c r="H45" s="65">
        <v>0</v>
      </c>
      <c r="I45" s="86"/>
      <c r="J45" s="90"/>
    </row>
    <row r="46" spans="1:10" s="11" customFormat="1" ht="21.75" customHeight="1">
      <c r="A46" s="12" t="s">
        <v>12</v>
      </c>
      <c r="B46" s="13">
        <v>41640</v>
      </c>
      <c r="C46" s="13">
        <v>42735</v>
      </c>
      <c r="D46" s="10"/>
      <c r="E46" s="63">
        <f t="shared" si="3"/>
        <v>4339.200000000001</v>
      </c>
      <c r="F46" s="63">
        <f>SUM(F42:F45)</f>
        <v>1446.4</v>
      </c>
      <c r="G46" s="63">
        <f>SUM(G42:G45)</f>
        <v>1446.4</v>
      </c>
      <c r="H46" s="63">
        <f>SUM(H42:H45)</f>
        <v>1446.4</v>
      </c>
      <c r="I46" s="86"/>
      <c r="J46" s="90"/>
    </row>
    <row r="47" spans="1:10" s="11" customFormat="1" ht="21.75" customHeight="1">
      <c r="A47" s="19" t="s">
        <v>67</v>
      </c>
      <c r="B47" s="84">
        <v>41640</v>
      </c>
      <c r="C47" s="84">
        <v>42735</v>
      </c>
      <c r="D47" s="24" t="s">
        <v>61</v>
      </c>
      <c r="E47" s="63">
        <f t="shared" si="3"/>
        <v>0</v>
      </c>
      <c r="F47" s="63">
        <v>0</v>
      </c>
      <c r="G47" s="63">
        <v>0</v>
      </c>
      <c r="H47" s="63">
        <v>0</v>
      </c>
      <c r="I47" s="86"/>
      <c r="J47" s="90" t="s">
        <v>11</v>
      </c>
    </row>
    <row r="48" spans="1:10" s="11" customFormat="1" ht="21.75" customHeight="1">
      <c r="A48" s="85" t="s">
        <v>68</v>
      </c>
      <c r="B48" s="84"/>
      <c r="C48" s="84"/>
      <c r="D48" s="24" t="s">
        <v>62</v>
      </c>
      <c r="E48" s="63">
        <f t="shared" si="3"/>
        <v>12370.5</v>
      </c>
      <c r="F48" s="63">
        <v>4123.5</v>
      </c>
      <c r="G48" s="63">
        <v>4123.5</v>
      </c>
      <c r="H48" s="63">
        <v>4123.5</v>
      </c>
      <c r="I48" s="86"/>
      <c r="J48" s="90"/>
    </row>
    <row r="49" spans="1:10" s="11" customFormat="1" ht="21.75" customHeight="1">
      <c r="A49" s="85"/>
      <c r="B49" s="84"/>
      <c r="C49" s="84"/>
      <c r="D49" s="25" t="s">
        <v>63</v>
      </c>
      <c r="E49" s="63">
        <f t="shared" si="3"/>
        <v>0</v>
      </c>
      <c r="F49" s="63">
        <v>0</v>
      </c>
      <c r="G49" s="63">
        <v>0</v>
      </c>
      <c r="H49" s="63">
        <v>0</v>
      </c>
      <c r="I49" s="86"/>
      <c r="J49" s="90"/>
    </row>
    <row r="50" spans="1:10" s="11" customFormat="1" ht="21.75" customHeight="1">
      <c r="A50" s="85"/>
      <c r="B50" s="84"/>
      <c r="C50" s="84"/>
      <c r="D50" s="25" t="s">
        <v>64</v>
      </c>
      <c r="E50" s="63">
        <f t="shared" si="3"/>
        <v>0</v>
      </c>
      <c r="F50" s="63">
        <v>0</v>
      </c>
      <c r="G50" s="63">
        <v>0</v>
      </c>
      <c r="H50" s="63">
        <v>0</v>
      </c>
      <c r="I50" s="86"/>
      <c r="J50" s="90"/>
    </row>
    <row r="51" spans="1:10" s="11" customFormat="1" ht="21.75" customHeight="1">
      <c r="A51" s="12" t="s">
        <v>12</v>
      </c>
      <c r="B51" s="13">
        <v>41640</v>
      </c>
      <c r="C51" s="13">
        <v>42735</v>
      </c>
      <c r="D51" s="26"/>
      <c r="E51" s="63">
        <f t="shared" si="3"/>
        <v>12370.5</v>
      </c>
      <c r="F51" s="63">
        <f>SUM(F47:F50)</f>
        <v>4123.5</v>
      </c>
      <c r="G51" s="63">
        <f>SUM(G47:G50)</f>
        <v>4123.5</v>
      </c>
      <c r="H51" s="63">
        <f>SUM(H47:H50)</f>
        <v>4123.5</v>
      </c>
      <c r="I51" s="86"/>
      <c r="J51" s="90"/>
    </row>
    <row r="52" spans="1:10" s="11" customFormat="1" ht="21.75" customHeight="1">
      <c r="A52" s="19" t="s">
        <v>25</v>
      </c>
      <c r="B52" s="84">
        <v>41640</v>
      </c>
      <c r="C52" s="84">
        <v>42735</v>
      </c>
      <c r="D52" s="15" t="s">
        <v>61</v>
      </c>
      <c r="E52" s="63">
        <f t="shared" si="3"/>
        <v>0</v>
      </c>
      <c r="F52" s="67">
        <v>0</v>
      </c>
      <c r="G52" s="67">
        <v>0</v>
      </c>
      <c r="H52" s="67">
        <v>0</v>
      </c>
      <c r="I52" s="86"/>
      <c r="J52" s="90" t="s">
        <v>27</v>
      </c>
    </row>
    <row r="53" spans="1:10" s="11" customFormat="1" ht="21.75" customHeight="1">
      <c r="A53" s="85" t="s">
        <v>26</v>
      </c>
      <c r="B53" s="105"/>
      <c r="C53" s="105"/>
      <c r="D53" s="15" t="s">
        <v>62</v>
      </c>
      <c r="E53" s="63">
        <f t="shared" si="3"/>
        <v>0</v>
      </c>
      <c r="F53" s="67">
        <v>0</v>
      </c>
      <c r="G53" s="67">
        <v>0</v>
      </c>
      <c r="H53" s="67">
        <v>0</v>
      </c>
      <c r="I53" s="86"/>
      <c r="J53" s="90"/>
    </row>
    <row r="54" spans="1:10" s="11" customFormat="1" ht="21.75" customHeight="1">
      <c r="A54" s="85"/>
      <c r="B54" s="105"/>
      <c r="C54" s="105"/>
      <c r="D54" s="10" t="s">
        <v>63</v>
      </c>
      <c r="E54" s="63">
        <f t="shared" si="3"/>
        <v>0</v>
      </c>
      <c r="F54" s="67">
        <v>0</v>
      </c>
      <c r="G54" s="67">
        <v>0</v>
      </c>
      <c r="H54" s="67">
        <v>0</v>
      </c>
      <c r="I54" s="86"/>
      <c r="J54" s="90"/>
    </row>
    <row r="55" spans="1:10" s="11" customFormat="1" ht="21.75" customHeight="1">
      <c r="A55" s="85"/>
      <c r="B55" s="105"/>
      <c r="C55" s="105"/>
      <c r="D55" s="10" t="s">
        <v>64</v>
      </c>
      <c r="E55" s="63">
        <f t="shared" si="3"/>
        <v>0</v>
      </c>
      <c r="F55" s="67">
        <v>0</v>
      </c>
      <c r="G55" s="67">
        <v>0</v>
      </c>
      <c r="H55" s="67">
        <v>0</v>
      </c>
      <c r="I55" s="86"/>
      <c r="J55" s="90"/>
    </row>
    <row r="56" spans="1:10" s="11" customFormat="1" ht="21.75" customHeight="1">
      <c r="A56" s="12" t="s">
        <v>12</v>
      </c>
      <c r="B56" s="13">
        <v>41640</v>
      </c>
      <c r="C56" s="13">
        <v>42735</v>
      </c>
      <c r="D56" s="10"/>
      <c r="E56" s="63">
        <f t="shared" si="3"/>
        <v>0</v>
      </c>
      <c r="F56" s="63">
        <f>SUM(F52:F55)</f>
        <v>0</v>
      </c>
      <c r="G56" s="63">
        <f>SUM(G52:G55)</f>
        <v>0</v>
      </c>
      <c r="H56" s="63">
        <f>SUM(H52:H55)</f>
        <v>0</v>
      </c>
      <c r="I56" s="86"/>
      <c r="J56" s="90"/>
    </row>
    <row r="57" spans="1:10" s="11" customFormat="1" ht="21.75" customHeight="1">
      <c r="A57" s="14" t="s">
        <v>28</v>
      </c>
      <c r="B57" s="84">
        <v>41640</v>
      </c>
      <c r="C57" s="84">
        <v>42735</v>
      </c>
      <c r="D57" s="15" t="s">
        <v>61</v>
      </c>
      <c r="E57" s="63">
        <f aca="true" t="shared" si="4" ref="E57:E62">F57+G57+H57</f>
        <v>164565</v>
      </c>
      <c r="F57" s="63">
        <f aca="true" t="shared" si="5" ref="F57:H60">F62+F67+F72+F77+F82+F87+F92+F97</f>
        <v>49942</v>
      </c>
      <c r="G57" s="63">
        <f t="shared" si="5"/>
        <v>62556</v>
      </c>
      <c r="H57" s="63">
        <f t="shared" si="5"/>
        <v>52067</v>
      </c>
      <c r="I57" s="86" t="s">
        <v>69</v>
      </c>
      <c r="J57" s="81" t="s">
        <v>65</v>
      </c>
    </row>
    <row r="58" spans="1:10" s="11" customFormat="1" ht="21.75" customHeight="1">
      <c r="A58" s="85" t="s">
        <v>29</v>
      </c>
      <c r="B58" s="84"/>
      <c r="C58" s="84"/>
      <c r="D58" s="15" t="s">
        <v>62</v>
      </c>
      <c r="E58" s="63">
        <f t="shared" si="4"/>
        <v>517095.32999999996</v>
      </c>
      <c r="F58" s="63">
        <f t="shared" si="5"/>
        <v>256779.63</v>
      </c>
      <c r="G58" s="63">
        <f t="shared" si="5"/>
        <v>128812.6</v>
      </c>
      <c r="H58" s="63">
        <f t="shared" si="5"/>
        <v>131503.1</v>
      </c>
      <c r="I58" s="86"/>
      <c r="J58" s="81"/>
    </row>
    <row r="59" spans="1:10" s="11" customFormat="1" ht="21.75" customHeight="1">
      <c r="A59" s="85"/>
      <c r="B59" s="84"/>
      <c r="C59" s="84"/>
      <c r="D59" s="10" t="s">
        <v>63</v>
      </c>
      <c r="E59" s="63">
        <f t="shared" si="4"/>
        <v>0</v>
      </c>
      <c r="F59" s="63">
        <f t="shared" si="5"/>
        <v>0</v>
      </c>
      <c r="G59" s="63">
        <f t="shared" si="5"/>
        <v>0</v>
      </c>
      <c r="H59" s="63">
        <f t="shared" si="5"/>
        <v>0</v>
      </c>
      <c r="I59" s="86"/>
      <c r="J59" s="81"/>
    </row>
    <row r="60" spans="1:10" s="11" customFormat="1" ht="21.75" customHeight="1">
      <c r="A60" s="85"/>
      <c r="B60" s="84"/>
      <c r="C60" s="84"/>
      <c r="D60" s="10" t="s">
        <v>64</v>
      </c>
      <c r="E60" s="63">
        <f t="shared" si="4"/>
        <v>0</v>
      </c>
      <c r="F60" s="63">
        <f t="shared" si="5"/>
        <v>0</v>
      </c>
      <c r="G60" s="63">
        <f t="shared" si="5"/>
        <v>0</v>
      </c>
      <c r="H60" s="63">
        <f t="shared" si="5"/>
        <v>0</v>
      </c>
      <c r="I60" s="86"/>
      <c r="J60" s="81"/>
    </row>
    <row r="61" spans="1:10" s="11" customFormat="1" ht="21.75" customHeight="1">
      <c r="A61" s="12" t="s">
        <v>12</v>
      </c>
      <c r="B61" s="27">
        <v>41640</v>
      </c>
      <c r="C61" s="27">
        <v>42735</v>
      </c>
      <c r="D61" s="28"/>
      <c r="E61" s="63">
        <f t="shared" si="4"/>
        <v>681660.33</v>
      </c>
      <c r="F61" s="63">
        <f>SUM(F57:F60)</f>
        <v>306721.63</v>
      </c>
      <c r="G61" s="63">
        <f>SUM(G57:G60)</f>
        <v>191368.6</v>
      </c>
      <c r="H61" s="63">
        <f>SUM(H57:H60)</f>
        <v>183570.1</v>
      </c>
      <c r="I61" s="86"/>
      <c r="J61" s="81"/>
    </row>
    <row r="62" spans="1:10" s="11" customFormat="1" ht="21.75" customHeight="1">
      <c r="A62" s="19" t="s">
        <v>30</v>
      </c>
      <c r="B62" s="75">
        <v>41640</v>
      </c>
      <c r="C62" s="75">
        <v>42735</v>
      </c>
      <c r="D62" s="15" t="s">
        <v>61</v>
      </c>
      <c r="E62" s="63">
        <f t="shared" si="4"/>
        <v>111904.6</v>
      </c>
      <c r="F62" s="63">
        <v>38979.6</v>
      </c>
      <c r="G62" s="63">
        <v>35315</v>
      </c>
      <c r="H62" s="63">
        <v>37610</v>
      </c>
      <c r="I62" s="86"/>
      <c r="J62" s="91" t="s">
        <v>11</v>
      </c>
    </row>
    <row r="63" spans="1:10" s="11" customFormat="1" ht="21.75" customHeight="1">
      <c r="A63" s="74" t="s">
        <v>31</v>
      </c>
      <c r="B63" s="76"/>
      <c r="C63" s="76"/>
      <c r="D63" s="15" t="s">
        <v>62</v>
      </c>
      <c r="E63" s="63">
        <f aca="true" t="shared" si="6" ref="E63:E101">F63+G63+H63</f>
        <v>0</v>
      </c>
      <c r="F63" s="63">
        <v>0</v>
      </c>
      <c r="G63" s="63">
        <v>0</v>
      </c>
      <c r="H63" s="63">
        <v>0</v>
      </c>
      <c r="I63" s="86"/>
      <c r="J63" s="92"/>
    </row>
    <row r="64" spans="1:10" s="11" customFormat="1" ht="21.75" customHeight="1">
      <c r="A64" s="74"/>
      <c r="B64" s="76"/>
      <c r="C64" s="76"/>
      <c r="D64" s="10" t="s">
        <v>63</v>
      </c>
      <c r="E64" s="63">
        <f t="shared" si="6"/>
        <v>0</v>
      </c>
      <c r="F64" s="63">
        <v>0</v>
      </c>
      <c r="G64" s="63">
        <v>0</v>
      </c>
      <c r="H64" s="63">
        <v>0</v>
      </c>
      <c r="I64" s="86"/>
      <c r="J64" s="92"/>
    </row>
    <row r="65" spans="1:10" s="11" customFormat="1" ht="21.75" customHeight="1">
      <c r="A65" s="74"/>
      <c r="B65" s="80"/>
      <c r="C65" s="80"/>
      <c r="D65" s="10" t="s">
        <v>64</v>
      </c>
      <c r="E65" s="63">
        <f t="shared" si="6"/>
        <v>0</v>
      </c>
      <c r="F65" s="63">
        <v>0</v>
      </c>
      <c r="G65" s="63">
        <v>0</v>
      </c>
      <c r="H65" s="63">
        <v>0</v>
      </c>
      <c r="I65" s="86"/>
      <c r="J65" s="92"/>
    </row>
    <row r="66" spans="1:10" s="11" customFormat="1" ht="21.75" customHeight="1">
      <c r="A66" s="12" t="s">
        <v>12</v>
      </c>
      <c r="B66" s="13">
        <v>41640</v>
      </c>
      <c r="C66" s="13">
        <v>42735</v>
      </c>
      <c r="D66" s="10"/>
      <c r="E66" s="63">
        <f t="shared" si="6"/>
        <v>111904.6</v>
      </c>
      <c r="F66" s="63">
        <f>SUM(F62:F65)</f>
        <v>38979.6</v>
      </c>
      <c r="G66" s="63">
        <f>SUM(G62:G65)</f>
        <v>35315</v>
      </c>
      <c r="H66" s="63">
        <f>SUM(H62:H65)</f>
        <v>37610</v>
      </c>
      <c r="I66" s="86"/>
      <c r="J66" s="93"/>
    </row>
    <row r="67" spans="1:10" s="11" customFormat="1" ht="21.75" customHeight="1">
      <c r="A67" s="19" t="s">
        <v>32</v>
      </c>
      <c r="B67" s="84">
        <v>41640</v>
      </c>
      <c r="C67" s="84">
        <v>42735</v>
      </c>
      <c r="D67" s="15" t="s">
        <v>61</v>
      </c>
      <c r="E67" s="63">
        <f>F67+G67+H67</f>
        <v>1279</v>
      </c>
      <c r="F67" s="63">
        <v>399</v>
      </c>
      <c r="G67" s="63">
        <v>425</v>
      </c>
      <c r="H67" s="63">
        <v>455</v>
      </c>
      <c r="I67" s="86"/>
      <c r="J67" s="81" t="s">
        <v>11</v>
      </c>
    </row>
    <row r="68" spans="1:10" s="11" customFormat="1" ht="21.75" customHeight="1">
      <c r="A68" s="85" t="s">
        <v>33</v>
      </c>
      <c r="B68" s="84"/>
      <c r="C68" s="84"/>
      <c r="D68" s="15" t="s">
        <v>62</v>
      </c>
      <c r="E68" s="63">
        <f t="shared" si="6"/>
        <v>0</v>
      </c>
      <c r="F68" s="63">
        <v>0</v>
      </c>
      <c r="G68" s="63">
        <v>0</v>
      </c>
      <c r="H68" s="63">
        <v>0</v>
      </c>
      <c r="I68" s="86"/>
      <c r="J68" s="81"/>
    </row>
    <row r="69" spans="1:10" s="11" customFormat="1" ht="21.75" customHeight="1">
      <c r="A69" s="85"/>
      <c r="B69" s="84"/>
      <c r="C69" s="84"/>
      <c r="D69" s="10" t="s">
        <v>63</v>
      </c>
      <c r="E69" s="63">
        <f t="shared" si="6"/>
        <v>0</v>
      </c>
      <c r="F69" s="63">
        <v>0</v>
      </c>
      <c r="G69" s="63">
        <v>0</v>
      </c>
      <c r="H69" s="63">
        <v>0</v>
      </c>
      <c r="I69" s="86"/>
      <c r="J69" s="81"/>
    </row>
    <row r="70" spans="1:10" s="11" customFormat="1" ht="21.75" customHeight="1">
      <c r="A70" s="85"/>
      <c r="B70" s="84"/>
      <c r="C70" s="84"/>
      <c r="D70" s="10" t="s">
        <v>64</v>
      </c>
      <c r="E70" s="63">
        <f t="shared" si="6"/>
        <v>0</v>
      </c>
      <c r="F70" s="63">
        <v>0</v>
      </c>
      <c r="G70" s="63">
        <v>0</v>
      </c>
      <c r="H70" s="63">
        <v>0</v>
      </c>
      <c r="I70" s="86"/>
      <c r="J70" s="81"/>
    </row>
    <row r="71" spans="1:10" s="11" customFormat="1" ht="21.75" customHeight="1">
      <c r="A71" s="12" t="s">
        <v>12</v>
      </c>
      <c r="B71" s="13">
        <v>41640</v>
      </c>
      <c r="C71" s="13">
        <v>42735</v>
      </c>
      <c r="D71" s="10"/>
      <c r="E71" s="63">
        <f t="shared" si="6"/>
        <v>1279</v>
      </c>
      <c r="F71" s="63">
        <f>SUM(F67:F70)</f>
        <v>399</v>
      </c>
      <c r="G71" s="63">
        <f>SUM(G67:G70)</f>
        <v>425</v>
      </c>
      <c r="H71" s="63">
        <f>SUM(H67:H70)</f>
        <v>455</v>
      </c>
      <c r="I71" s="86"/>
      <c r="J71" s="81"/>
    </row>
    <row r="72" spans="1:10" s="11" customFormat="1" ht="21.75" customHeight="1">
      <c r="A72" s="19" t="s">
        <v>34</v>
      </c>
      <c r="B72" s="84">
        <v>41640</v>
      </c>
      <c r="C72" s="84">
        <v>42735</v>
      </c>
      <c r="D72" s="15" t="s">
        <v>61</v>
      </c>
      <c r="E72" s="63">
        <f>F72+G72+H72</f>
        <v>0</v>
      </c>
      <c r="F72" s="63">
        <v>0</v>
      </c>
      <c r="G72" s="63">
        <v>0</v>
      </c>
      <c r="H72" s="63">
        <v>0</v>
      </c>
      <c r="I72" s="86"/>
      <c r="J72" s="81" t="s">
        <v>11</v>
      </c>
    </row>
    <row r="73" spans="1:10" s="11" customFormat="1" ht="21.75" customHeight="1">
      <c r="A73" s="85" t="s">
        <v>35</v>
      </c>
      <c r="B73" s="84"/>
      <c r="C73" s="84"/>
      <c r="D73" s="15" t="s">
        <v>62</v>
      </c>
      <c r="E73" s="63">
        <f t="shared" si="6"/>
        <v>380510.7</v>
      </c>
      <c r="F73" s="63">
        <v>124201.2</v>
      </c>
      <c r="G73" s="63">
        <v>126809.5</v>
      </c>
      <c r="H73" s="63">
        <v>129500</v>
      </c>
      <c r="I73" s="86"/>
      <c r="J73" s="81"/>
    </row>
    <row r="74" spans="1:10" s="11" customFormat="1" ht="21.75" customHeight="1">
      <c r="A74" s="85"/>
      <c r="B74" s="84"/>
      <c r="C74" s="84"/>
      <c r="D74" s="10" t="s">
        <v>63</v>
      </c>
      <c r="E74" s="63">
        <f t="shared" si="6"/>
        <v>0</v>
      </c>
      <c r="F74" s="63">
        <v>0</v>
      </c>
      <c r="G74" s="63">
        <v>0</v>
      </c>
      <c r="H74" s="63">
        <v>0</v>
      </c>
      <c r="I74" s="86"/>
      <c r="J74" s="81"/>
    </row>
    <row r="75" spans="1:10" s="11" customFormat="1" ht="21.75" customHeight="1">
      <c r="A75" s="85"/>
      <c r="B75" s="84"/>
      <c r="C75" s="84"/>
      <c r="D75" s="10" t="s">
        <v>64</v>
      </c>
      <c r="E75" s="63">
        <f t="shared" si="6"/>
        <v>0</v>
      </c>
      <c r="F75" s="63">
        <v>0</v>
      </c>
      <c r="G75" s="63">
        <v>0</v>
      </c>
      <c r="H75" s="63">
        <v>0</v>
      </c>
      <c r="I75" s="86"/>
      <c r="J75" s="81"/>
    </row>
    <row r="76" spans="1:10" s="11" customFormat="1" ht="21.75" customHeight="1">
      <c r="A76" s="29" t="s">
        <v>12</v>
      </c>
      <c r="B76" s="13">
        <v>41640</v>
      </c>
      <c r="C76" s="13">
        <v>42735</v>
      </c>
      <c r="D76" s="10"/>
      <c r="E76" s="63">
        <f t="shared" si="6"/>
        <v>380510.7</v>
      </c>
      <c r="F76" s="63">
        <f>SUM(F72:F75)</f>
        <v>124201.2</v>
      </c>
      <c r="G76" s="63">
        <f>SUM(G72:G75)</f>
        <v>126809.5</v>
      </c>
      <c r="H76" s="63">
        <f>SUM(H72:H75)</f>
        <v>129500</v>
      </c>
      <c r="I76" s="86"/>
      <c r="J76" s="81"/>
    </row>
    <row r="77" spans="1:10" s="11" customFormat="1" ht="21.75" customHeight="1">
      <c r="A77" s="30" t="s">
        <v>36</v>
      </c>
      <c r="B77" s="84">
        <v>41640</v>
      </c>
      <c r="C77" s="84">
        <v>42735</v>
      </c>
      <c r="D77" s="15" t="s">
        <v>61</v>
      </c>
      <c r="E77" s="63">
        <f>F77+G77+H77</f>
        <v>0</v>
      </c>
      <c r="F77" s="63">
        <v>0</v>
      </c>
      <c r="G77" s="63">
        <v>0</v>
      </c>
      <c r="H77" s="63">
        <v>0</v>
      </c>
      <c r="I77" s="86"/>
      <c r="J77" s="91" t="s">
        <v>11</v>
      </c>
    </row>
    <row r="78" spans="1:10" s="11" customFormat="1" ht="21.75" customHeight="1">
      <c r="A78" s="72" t="s">
        <v>37</v>
      </c>
      <c r="B78" s="84"/>
      <c r="C78" s="84"/>
      <c r="D78" s="15" t="s">
        <v>62</v>
      </c>
      <c r="E78" s="63">
        <f t="shared" si="6"/>
        <v>6067.799999999999</v>
      </c>
      <c r="F78" s="63">
        <v>2061.6</v>
      </c>
      <c r="G78" s="63">
        <v>2003.1</v>
      </c>
      <c r="H78" s="63">
        <v>2003.1</v>
      </c>
      <c r="I78" s="86"/>
      <c r="J78" s="92"/>
    </row>
    <row r="79" spans="1:10" s="11" customFormat="1" ht="21.75" customHeight="1">
      <c r="A79" s="72"/>
      <c r="B79" s="84"/>
      <c r="C79" s="84"/>
      <c r="D79" s="10" t="s">
        <v>63</v>
      </c>
      <c r="E79" s="63">
        <f t="shared" si="6"/>
        <v>0</v>
      </c>
      <c r="F79" s="63">
        <v>0</v>
      </c>
      <c r="G79" s="63">
        <v>0</v>
      </c>
      <c r="H79" s="63">
        <v>0</v>
      </c>
      <c r="I79" s="86"/>
      <c r="J79" s="92"/>
    </row>
    <row r="80" spans="1:10" s="11" customFormat="1" ht="21.75" customHeight="1">
      <c r="A80" s="72"/>
      <c r="B80" s="84"/>
      <c r="C80" s="84"/>
      <c r="D80" s="10" t="s">
        <v>64</v>
      </c>
      <c r="E80" s="63">
        <f t="shared" si="6"/>
        <v>0</v>
      </c>
      <c r="F80" s="63">
        <v>0</v>
      </c>
      <c r="G80" s="63">
        <v>0</v>
      </c>
      <c r="H80" s="63">
        <v>0</v>
      </c>
      <c r="I80" s="86"/>
      <c r="J80" s="92"/>
    </row>
    <row r="81" spans="1:10" s="11" customFormat="1" ht="21.75" customHeight="1">
      <c r="A81" s="12" t="s">
        <v>12</v>
      </c>
      <c r="B81" s="13">
        <v>41640</v>
      </c>
      <c r="C81" s="13">
        <v>42735</v>
      </c>
      <c r="D81" s="10"/>
      <c r="E81" s="63">
        <f t="shared" si="6"/>
        <v>6067.799999999999</v>
      </c>
      <c r="F81" s="63">
        <f>SUM(F77:F80)</f>
        <v>2061.6</v>
      </c>
      <c r="G81" s="63">
        <f>SUM(G77:G80)</f>
        <v>2003.1</v>
      </c>
      <c r="H81" s="63">
        <f>SUM(H77:H80)</f>
        <v>2003.1</v>
      </c>
      <c r="I81" s="86"/>
      <c r="J81" s="93"/>
    </row>
    <row r="82" spans="1:10" s="11" customFormat="1" ht="21.75" customHeight="1">
      <c r="A82" s="19" t="s">
        <v>38</v>
      </c>
      <c r="B82" s="84">
        <v>41640</v>
      </c>
      <c r="C82" s="84">
        <v>42735</v>
      </c>
      <c r="D82" s="20" t="s">
        <v>61</v>
      </c>
      <c r="E82" s="63">
        <f>F82+G82+H82</f>
        <v>532.4</v>
      </c>
      <c r="F82" s="63">
        <v>165.4</v>
      </c>
      <c r="G82" s="63">
        <v>177</v>
      </c>
      <c r="H82" s="63">
        <v>190</v>
      </c>
      <c r="I82" s="86"/>
      <c r="J82" s="91" t="s">
        <v>11</v>
      </c>
    </row>
    <row r="83" spans="1:10" s="11" customFormat="1" ht="21.75" customHeight="1">
      <c r="A83" s="85" t="s">
        <v>39</v>
      </c>
      <c r="B83" s="84"/>
      <c r="C83" s="84"/>
      <c r="D83" s="20" t="s">
        <v>62</v>
      </c>
      <c r="E83" s="63">
        <f t="shared" si="6"/>
        <v>966.83</v>
      </c>
      <c r="F83" s="63">
        <v>966.83</v>
      </c>
      <c r="G83" s="63">
        <v>0</v>
      </c>
      <c r="H83" s="63">
        <v>0</v>
      </c>
      <c r="I83" s="86"/>
      <c r="J83" s="92"/>
    </row>
    <row r="84" spans="1:10" s="11" customFormat="1" ht="21.75" customHeight="1">
      <c r="A84" s="85"/>
      <c r="B84" s="84"/>
      <c r="C84" s="84"/>
      <c r="D84" s="23" t="s">
        <v>63</v>
      </c>
      <c r="E84" s="63">
        <f t="shared" si="6"/>
        <v>0</v>
      </c>
      <c r="F84" s="63">
        <v>0</v>
      </c>
      <c r="G84" s="63">
        <v>0</v>
      </c>
      <c r="H84" s="63">
        <v>0</v>
      </c>
      <c r="I84" s="86"/>
      <c r="J84" s="92"/>
    </row>
    <row r="85" spans="1:10" s="11" customFormat="1" ht="21.75" customHeight="1">
      <c r="A85" s="85"/>
      <c r="B85" s="84"/>
      <c r="C85" s="84"/>
      <c r="D85" s="23" t="s">
        <v>64</v>
      </c>
      <c r="E85" s="63">
        <f t="shared" si="6"/>
        <v>0</v>
      </c>
      <c r="F85" s="63">
        <v>0</v>
      </c>
      <c r="G85" s="63">
        <v>0</v>
      </c>
      <c r="H85" s="63">
        <v>0</v>
      </c>
      <c r="I85" s="86"/>
      <c r="J85" s="92"/>
    </row>
    <row r="86" spans="1:10" s="11" customFormat="1" ht="21.75" customHeight="1">
      <c r="A86" s="12" t="s">
        <v>12</v>
      </c>
      <c r="B86" s="27">
        <v>41640</v>
      </c>
      <c r="C86" s="27">
        <v>42735</v>
      </c>
      <c r="D86" s="31"/>
      <c r="E86" s="63">
        <f t="shared" si="6"/>
        <v>1499.23</v>
      </c>
      <c r="F86" s="63">
        <f>SUM(F82:F85)</f>
        <v>1132.23</v>
      </c>
      <c r="G86" s="63">
        <f>SUM(G82:G85)</f>
        <v>177</v>
      </c>
      <c r="H86" s="63">
        <f>SUM(H82:H85)</f>
        <v>190</v>
      </c>
      <c r="I86" s="86"/>
      <c r="J86" s="93"/>
    </row>
    <row r="87" spans="1:10" s="11" customFormat="1" ht="21.75" customHeight="1">
      <c r="A87" s="19" t="s">
        <v>40</v>
      </c>
      <c r="B87" s="84">
        <v>41640</v>
      </c>
      <c r="C87" s="84">
        <v>42735</v>
      </c>
      <c r="D87" s="15" t="s">
        <v>61</v>
      </c>
      <c r="E87" s="63">
        <f>F87+G87+H87</f>
        <v>465</v>
      </c>
      <c r="F87" s="63">
        <v>145</v>
      </c>
      <c r="G87" s="63">
        <v>155</v>
      </c>
      <c r="H87" s="63">
        <v>165</v>
      </c>
      <c r="I87" s="86"/>
      <c r="J87" s="91" t="s">
        <v>11</v>
      </c>
    </row>
    <row r="88" spans="1:10" s="11" customFormat="1" ht="21.75" customHeight="1">
      <c r="A88" s="85" t="s">
        <v>41</v>
      </c>
      <c r="B88" s="84"/>
      <c r="C88" s="84"/>
      <c r="D88" s="15" t="s">
        <v>62</v>
      </c>
      <c r="E88" s="63">
        <f t="shared" si="6"/>
        <v>0</v>
      </c>
      <c r="F88" s="63">
        <v>0</v>
      </c>
      <c r="G88" s="63">
        <v>0</v>
      </c>
      <c r="H88" s="63">
        <v>0</v>
      </c>
      <c r="I88" s="86"/>
      <c r="J88" s="92"/>
    </row>
    <row r="89" spans="1:10" s="11" customFormat="1" ht="21.75" customHeight="1">
      <c r="A89" s="85"/>
      <c r="B89" s="84"/>
      <c r="C89" s="84"/>
      <c r="D89" s="10" t="s">
        <v>63</v>
      </c>
      <c r="E89" s="63">
        <f t="shared" si="6"/>
        <v>0</v>
      </c>
      <c r="F89" s="63">
        <v>0</v>
      </c>
      <c r="G89" s="63">
        <v>0</v>
      </c>
      <c r="H89" s="63">
        <v>0</v>
      </c>
      <c r="I89" s="86"/>
      <c r="J89" s="92"/>
    </row>
    <row r="90" spans="1:10" s="11" customFormat="1" ht="21.75" customHeight="1">
      <c r="A90" s="85"/>
      <c r="B90" s="84"/>
      <c r="C90" s="84"/>
      <c r="D90" s="10" t="s">
        <v>64</v>
      </c>
      <c r="E90" s="63">
        <f t="shared" si="6"/>
        <v>0</v>
      </c>
      <c r="F90" s="63">
        <v>0</v>
      </c>
      <c r="G90" s="63">
        <v>0</v>
      </c>
      <c r="H90" s="63">
        <v>0</v>
      </c>
      <c r="I90" s="86"/>
      <c r="J90" s="92"/>
    </row>
    <row r="91" spans="1:10" s="11" customFormat="1" ht="21.75" customHeight="1">
      <c r="A91" s="12" t="s">
        <v>12</v>
      </c>
      <c r="B91" s="13">
        <v>41640</v>
      </c>
      <c r="C91" s="13">
        <v>42735</v>
      </c>
      <c r="D91" s="10"/>
      <c r="E91" s="63">
        <f t="shared" si="6"/>
        <v>465</v>
      </c>
      <c r="F91" s="63">
        <f>SUM(F87:F90)</f>
        <v>145</v>
      </c>
      <c r="G91" s="63">
        <f>SUM(G87:G90)</f>
        <v>155</v>
      </c>
      <c r="H91" s="63">
        <f>SUM(H87:H90)</f>
        <v>165</v>
      </c>
      <c r="I91" s="86"/>
      <c r="J91" s="93"/>
    </row>
    <row r="92" spans="1:10" s="11" customFormat="1" ht="21.75" customHeight="1">
      <c r="A92" s="19" t="s">
        <v>42</v>
      </c>
      <c r="B92" s="75">
        <v>41640</v>
      </c>
      <c r="C92" s="75">
        <v>42735</v>
      </c>
      <c r="D92" s="15" t="s">
        <v>61</v>
      </c>
      <c r="E92" s="63">
        <f>F92+G92+H92</f>
        <v>11466</v>
      </c>
      <c r="F92" s="63">
        <v>3822</v>
      </c>
      <c r="G92" s="63">
        <v>3822</v>
      </c>
      <c r="H92" s="63">
        <v>3822</v>
      </c>
      <c r="I92" s="86"/>
      <c r="J92" s="91" t="s">
        <v>11</v>
      </c>
    </row>
    <row r="93" spans="1:10" s="11" customFormat="1" ht="21.75" customHeight="1">
      <c r="A93" s="74" t="s">
        <v>43</v>
      </c>
      <c r="B93" s="76"/>
      <c r="C93" s="76"/>
      <c r="D93" s="15" t="s">
        <v>62</v>
      </c>
      <c r="E93" s="63">
        <f t="shared" si="6"/>
        <v>0</v>
      </c>
      <c r="F93" s="63">
        <v>0</v>
      </c>
      <c r="G93" s="63">
        <v>0</v>
      </c>
      <c r="H93" s="63">
        <v>0</v>
      </c>
      <c r="I93" s="86"/>
      <c r="J93" s="92"/>
    </row>
    <row r="94" spans="1:10" s="11" customFormat="1" ht="21.75" customHeight="1">
      <c r="A94" s="74"/>
      <c r="B94" s="76"/>
      <c r="C94" s="76"/>
      <c r="D94" s="10" t="s">
        <v>63</v>
      </c>
      <c r="E94" s="63">
        <f t="shared" si="6"/>
        <v>0</v>
      </c>
      <c r="F94" s="63">
        <v>0</v>
      </c>
      <c r="G94" s="63">
        <v>0</v>
      </c>
      <c r="H94" s="63">
        <v>0</v>
      </c>
      <c r="I94" s="86"/>
      <c r="J94" s="92"/>
    </row>
    <row r="95" spans="1:10" s="11" customFormat="1" ht="21.75" customHeight="1">
      <c r="A95" s="74"/>
      <c r="B95" s="76"/>
      <c r="C95" s="76"/>
      <c r="D95" s="28" t="s">
        <v>64</v>
      </c>
      <c r="E95" s="63">
        <f t="shared" si="6"/>
        <v>0</v>
      </c>
      <c r="F95" s="65">
        <v>0</v>
      </c>
      <c r="G95" s="65">
        <v>0</v>
      </c>
      <c r="H95" s="65">
        <v>0</v>
      </c>
      <c r="I95" s="86"/>
      <c r="J95" s="92"/>
    </row>
    <row r="96" spans="1:10" s="11" customFormat="1" ht="21.75" customHeight="1">
      <c r="A96" s="32" t="s">
        <v>12</v>
      </c>
      <c r="B96" s="33">
        <v>41640</v>
      </c>
      <c r="C96" s="33">
        <v>42735</v>
      </c>
      <c r="D96" s="15"/>
      <c r="E96" s="63">
        <f t="shared" si="6"/>
        <v>11466</v>
      </c>
      <c r="F96" s="63">
        <f>SUM(F92:F95)</f>
        <v>3822</v>
      </c>
      <c r="G96" s="63">
        <f>SUM(G92:G95)</f>
        <v>3822</v>
      </c>
      <c r="H96" s="63">
        <f>SUM(H92:H95)</f>
        <v>3822</v>
      </c>
      <c r="I96" s="86"/>
      <c r="J96" s="93"/>
    </row>
    <row r="97" spans="1:10" s="11" customFormat="1" ht="21.75" customHeight="1">
      <c r="A97" s="19" t="s">
        <v>44</v>
      </c>
      <c r="B97" s="84">
        <v>41640</v>
      </c>
      <c r="C97" s="84">
        <v>42735</v>
      </c>
      <c r="D97" s="20" t="s">
        <v>61</v>
      </c>
      <c r="E97" s="63">
        <f>F97+G97+H97</f>
        <v>38918</v>
      </c>
      <c r="F97" s="63">
        <v>6431</v>
      </c>
      <c r="G97" s="63">
        <v>22662</v>
      </c>
      <c r="H97" s="63">
        <v>9825</v>
      </c>
      <c r="I97" s="86"/>
      <c r="J97" s="81" t="s">
        <v>27</v>
      </c>
    </row>
    <row r="98" spans="1:10" s="11" customFormat="1" ht="21.75" customHeight="1">
      <c r="A98" s="85" t="s">
        <v>45</v>
      </c>
      <c r="B98" s="84"/>
      <c r="C98" s="84"/>
      <c r="D98" s="20" t="s">
        <v>62</v>
      </c>
      <c r="E98" s="63">
        <f t="shared" si="6"/>
        <v>129550</v>
      </c>
      <c r="F98" s="63">
        <f>120000+9550</f>
        <v>129550</v>
      </c>
      <c r="G98" s="63">
        <v>0</v>
      </c>
      <c r="H98" s="63">
        <v>0</v>
      </c>
      <c r="I98" s="86"/>
      <c r="J98" s="81"/>
    </row>
    <row r="99" spans="1:10" s="11" customFormat="1" ht="21.75" customHeight="1">
      <c r="A99" s="85"/>
      <c r="B99" s="84"/>
      <c r="C99" s="84"/>
      <c r="D99" s="23" t="s">
        <v>63</v>
      </c>
      <c r="E99" s="63">
        <f t="shared" si="6"/>
        <v>0</v>
      </c>
      <c r="F99" s="63">
        <v>0</v>
      </c>
      <c r="G99" s="63">
        <v>0</v>
      </c>
      <c r="H99" s="63">
        <v>0</v>
      </c>
      <c r="I99" s="86"/>
      <c r="J99" s="81"/>
    </row>
    <row r="100" spans="1:10" s="11" customFormat="1" ht="21.75" customHeight="1">
      <c r="A100" s="85"/>
      <c r="B100" s="84"/>
      <c r="C100" s="84"/>
      <c r="D100" s="21" t="s">
        <v>64</v>
      </c>
      <c r="E100" s="63">
        <f t="shared" si="6"/>
        <v>0</v>
      </c>
      <c r="F100" s="63">
        <v>0</v>
      </c>
      <c r="G100" s="63">
        <v>0</v>
      </c>
      <c r="H100" s="63">
        <v>0</v>
      </c>
      <c r="I100" s="86"/>
      <c r="J100" s="81"/>
    </row>
    <row r="101" spans="1:10" s="11" customFormat="1" ht="21.75" customHeight="1">
      <c r="A101" s="34" t="s">
        <v>12</v>
      </c>
      <c r="B101" s="13">
        <v>41640</v>
      </c>
      <c r="C101" s="13">
        <v>42735</v>
      </c>
      <c r="D101" s="10"/>
      <c r="E101" s="63">
        <f t="shared" si="6"/>
        <v>168468</v>
      </c>
      <c r="F101" s="63">
        <f>SUM(F97:F100)</f>
        <v>135981</v>
      </c>
      <c r="G101" s="63">
        <f>SUM(G97:G100)</f>
        <v>22662</v>
      </c>
      <c r="H101" s="63">
        <f>SUM(H97:H100)</f>
        <v>9825</v>
      </c>
      <c r="I101" s="86"/>
      <c r="J101" s="81"/>
    </row>
    <row r="102" spans="1:10" s="11" customFormat="1" ht="21.75" customHeight="1">
      <c r="A102" s="14" t="s">
        <v>46</v>
      </c>
      <c r="B102" s="84">
        <v>41640</v>
      </c>
      <c r="C102" s="84">
        <v>42735</v>
      </c>
      <c r="D102" s="15" t="s">
        <v>61</v>
      </c>
      <c r="E102" s="63">
        <f aca="true" t="shared" si="7" ref="E102:H104">E107+E112+E117</f>
        <v>167393</v>
      </c>
      <c r="F102" s="63">
        <f t="shared" si="7"/>
        <v>52423</v>
      </c>
      <c r="G102" s="63">
        <f t="shared" si="7"/>
        <v>55675</v>
      </c>
      <c r="H102" s="63">
        <f t="shared" si="7"/>
        <v>59295</v>
      </c>
      <c r="I102" s="87" t="s">
        <v>70</v>
      </c>
      <c r="J102" s="99" t="s">
        <v>11</v>
      </c>
    </row>
    <row r="103" spans="1:10" s="11" customFormat="1" ht="21.75" customHeight="1">
      <c r="A103" s="85" t="s">
        <v>47</v>
      </c>
      <c r="B103" s="84"/>
      <c r="C103" s="84"/>
      <c r="D103" s="15" t="s">
        <v>62</v>
      </c>
      <c r="E103" s="63">
        <f t="shared" si="7"/>
        <v>650</v>
      </c>
      <c r="F103" s="63">
        <f t="shared" si="7"/>
        <v>650</v>
      </c>
      <c r="G103" s="63">
        <f t="shared" si="7"/>
        <v>0</v>
      </c>
      <c r="H103" s="63">
        <f t="shared" si="7"/>
        <v>0</v>
      </c>
      <c r="I103" s="88"/>
      <c r="J103" s="100"/>
    </row>
    <row r="104" spans="1:10" s="11" customFormat="1" ht="21.75" customHeight="1">
      <c r="A104" s="85"/>
      <c r="B104" s="84"/>
      <c r="C104" s="84"/>
      <c r="D104" s="10" t="s">
        <v>63</v>
      </c>
      <c r="E104" s="63">
        <f t="shared" si="7"/>
        <v>0</v>
      </c>
      <c r="F104" s="63">
        <f t="shared" si="7"/>
        <v>0</v>
      </c>
      <c r="G104" s="63">
        <f t="shared" si="7"/>
        <v>0</v>
      </c>
      <c r="H104" s="63">
        <f t="shared" si="7"/>
        <v>0</v>
      </c>
      <c r="I104" s="88"/>
      <c r="J104" s="100"/>
    </row>
    <row r="105" spans="1:10" s="11" customFormat="1" ht="21.75" customHeight="1">
      <c r="A105" s="85"/>
      <c r="B105" s="84"/>
      <c r="C105" s="84"/>
      <c r="D105" s="10" t="s">
        <v>64</v>
      </c>
      <c r="E105" s="63">
        <f>E110+E115+E120</f>
        <v>0</v>
      </c>
      <c r="F105" s="63">
        <f aca="true" t="shared" si="8" ref="F105:H106">F110+F115+F120</f>
        <v>0</v>
      </c>
      <c r="G105" s="63">
        <f t="shared" si="8"/>
        <v>0</v>
      </c>
      <c r="H105" s="63">
        <f t="shared" si="8"/>
        <v>0</v>
      </c>
      <c r="I105" s="88"/>
      <c r="J105" s="100"/>
    </row>
    <row r="106" spans="1:10" s="11" customFormat="1" ht="21.75" customHeight="1">
      <c r="A106" s="34" t="s">
        <v>12</v>
      </c>
      <c r="B106" s="13">
        <v>41640</v>
      </c>
      <c r="C106" s="13">
        <v>42735</v>
      </c>
      <c r="D106" s="10"/>
      <c r="E106" s="63">
        <f>E111+E116+E121</f>
        <v>168043</v>
      </c>
      <c r="F106" s="63">
        <f t="shared" si="8"/>
        <v>53073</v>
      </c>
      <c r="G106" s="63">
        <f t="shared" si="8"/>
        <v>55675</v>
      </c>
      <c r="H106" s="63">
        <f t="shared" si="8"/>
        <v>59295</v>
      </c>
      <c r="I106" s="88"/>
      <c r="J106" s="101"/>
    </row>
    <row r="107" spans="1:10" s="11" customFormat="1" ht="21.75" customHeight="1">
      <c r="A107" s="19" t="s">
        <v>48</v>
      </c>
      <c r="B107" s="75">
        <v>41640</v>
      </c>
      <c r="C107" s="75">
        <v>42735</v>
      </c>
      <c r="D107" s="15" t="s">
        <v>61</v>
      </c>
      <c r="E107" s="63">
        <f>F107+G107+H107</f>
        <v>165802.2</v>
      </c>
      <c r="F107" s="63">
        <v>51927.2</v>
      </c>
      <c r="G107" s="63">
        <v>55145</v>
      </c>
      <c r="H107" s="63">
        <v>58730</v>
      </c>
      <c r="I107" s="88"/>
      <c r="J107" s="99" t="s">
        <v>11</v>
      </c>
    </row>
    <row r="108" spans="1:10" s="11" customFormat="1" ht="21.75" customHeight="1">
      <c r="A108" s="74" t="s">
        <v>16</v>
      </c>
      <c r="B108" s="76"/>
      <c r="C108" s="76"/>
      <c r="D108" s="15" t="s">
        <v>62</v>
      </c>
      <c r="E108" s="63">
        <f aca="true" t="shared" si="9" ref="E108:E121">F108+G108+H108</f>
        <v>0</v>
      </c>
      <c r="F108" s="63">
        <v>0</v>
      </c>
      <c r="G108" s="63">
        <v>0</v>
      </c>
      <c r="H108" s="63">
        <v>0</v>
      </c>
      <c r="I108" s="88"/>
      <c r="J108" s="100"/>
    </row>
    <row r="109" spans="1:10" s="11" customFormat="1" ht="21.75" customHeight="1">
      <c r="A109" s="74"/>
      <c r="B109" s="76"/>
      <c r="C109" s="76"/>
      <c r="D109" s="10" t="s">
        <v>63</v>
      </c>
      <c r="E109" s="63">
        <f t="shared" si="9"/>
        <v>0</v>
      </c>
      <c r="F109" s="63">
        <v>0</v>
      </c>
      <c r="G109" s="63">
        <v>0</v>
      </c>
      <c r="H109" s="63">
        <v>0</v>
      </c>
      <c r="I109" s="88"/>
      <c r="J109" s="100"/>
    </row>
    <row r="110" spans="1:10" s="11" customFormat="1" ht="21.75" customHeight="1">
      <c r="A110" s="74"/>
      <c r="B110" s="76"/>
      <c r="C110" s="76"/>
      <c r="D110" s="28" t="s">
        <v>64</v>
      </c>
      <c r="E110" s="63">
        <f t="shared" si="9"/>
        <v>0</v>
      </c>
      <c r="F110" s="65">
        <v>0</v>
      </c>
      <c r="G110" s="65">
        <v>0</v>
      </c>
      <c r="H110" s="65">
        <v>0</v>
      </c>
      <c r="I110" s="88"/>
      <c r="J110" s="100"/>
    </row>
    <row r="111" spans="1:10" s="11" customFormat="1" ht="21.75" customHeight="1">
      <c r="A111" s="34" t="s">
        <v>12</v>
      </c>
      <c r="B111" s="13">
        <v>41640</v>
      </c>
      <c r="C111" s="13">
        <v>42735</v>
      </c>
      <c r="D111" s="10"/>
      <c r="E111" s="63">
        <f t="shared" si="9"/>
        <v>165802.2</v>
      </c>
      <c r="F111" s="63">
        <f>SUM(F107:F110)</f>
        <v>51927.2</v>
      </c>
      <c r="G111" s="63">
        <f>SUM(G107:G110)</f>
        <v>55145</v>
      </c>
      <c r="H111" s="63">
        <f>SUM(H107:H110)</f>
        <v>58730</v>
      </c>
      <c r="I111" s="88"/>
      <c r="J111" s="101"/>
    </row>
    <row r="112" spans="1:10" s="11" customFormat="1" ht="21.75" customHeight="1">
      <c r="A112" s="19" t="s">
        <v>49</v>
      </c>
      <c r="B112" s="75">
        <v>41640</v>
      </c>
      <c r="C112" s="75">
        <v>42735</v>
      </c>
      <c r="D112" s="15" t="s">
        <v>61</v>
      </c>
      <c r="E112" s="63">
        <f>F112+G112+H112</f>
        <v>600.8</v>
      </c>
      <c r="F112" s="63">
        <v>185.8</v>
      </c>
      <c r="G112" s="63">
        <v>200</v>
      </c>
      <c r="H112" s="63">
        <v>215</v>
      </c>
      <c r="I112" s="88"/>
      <c r="J112" s="99" t="s">
        <v>11</v>
      </c>
    </row>
    <row r="113" spans="1:10" s="11" customFormat="1" ht="21.75" customHeight="1">
      <c r="A113" s="74" t="s">
        <v>50</v>
      </c>
      <c r="B113" s="76"/>
      <c r="C113" s="76"/>
      <c r="D113" s="15" t="s">
        <v>62</v>
      </c>
      <c r="E113" s="63">
        <f t="shared" si="9"/>
        <v>650</v>
      </c>
      <c r="F113" s="63">
        <v>650</v>
      </c>
      <c r="G113" s="63">
        <v>0</v>
      </c>
      <c r="H113" s="63">
        <v>0</v>
      </c>
      <c r="I113" s="88"/>
      <c r="J113" s="100"/>
    </row>
    <row r="114" spans="1:10" s="11" customFormat="1" ht="21.75" customHeight="1">
      <c r="A114" s="74"/>
      <c r="B114" s="76"/>
      <c r="C114" s="76"/>
      <c r="D114" s="10" t="s">
        <v>63</v>
      </c>
      <c r="E114" s="63">
        <f t="shared" si="9"/>
        <v>0</v>
      </c>
      <c r="F114" s="63">
        <v>0</v>
      </c>
      <c r="G114" s="63">
        <v>0</v>
      </c>
      <c r="H114" s="63">
        <v>0</v>
      </c>
      <c r="I114" s="88"/>
      <c r="J114" s="100"/>
    </row>
    <row r="115" spans="1:10" s="11" customFormat="1" ht="21.75" customHeight="1">
      <c r="A115" s="74"/>
      <c r="B115" s="76"/>
      <c r="C115" s="76"/>
      <c r="D115" s="28" t="s">
        <v>64</v>
      </c>
      <c r="E115" s="63">
        <f t="shared" si="9"/>
        <v>0</v>
      </c>
      <c r="F115" s="63">
        <v>0</v>
      </c>
      <c r="G115" s="63">
        <v>0</v>
      </c>
      <c r="H115" s="63">
        <v>0</v>
      </c>
      <c r="I115" s="88"/>
      <c r="J115" s="100"/>
    </row>
    <row r="116" spans="1:10" s="11" customFormat="1" ht="21.75" customHeight="1">
      <c r="A116" s="34" t="s">
        <v>12</v>
      </c>
      <c r="B116" s="13">
        <v>41640</v>
      </c>
      <c r="C116" s="13">
        <v>42735</v>
      </c>
      <c r="D116" s="10"/>
      <c r="E116" s="63">
        <f t="shared" si="9"/>
        <v>1250.8</v>
      </c>
      <c r="F116" s="63">
        <f>SUM(F112:F115)</f>
        <v>835.8</v>
      </c>
      <c r="G116" s="63">
        <f>SUM(G112:G115)</f>
        <v>200</v>
      </c>
      <c r="H116" s="63">
        <f>SUM(H112:H115)</f>
        <v>215</v>
      </c>
      <c r="I116" s="88"/>
      <c r="J116" s="101"/>
    </row>
    <row r="117" spans="1:10" s="11" customFormat="1" ht="21.75" customHeight="1">
      <c r="A117" s="19" t="s">
        <v>51</v>
      </c>
      <c r="B117" s="75">
        <v>41640</v>
      </c>
      <c r="C117" s="75">
        <v>42735</v>
      </c>
      <c r="D117" s="15" t="s">
        <v>61</v>
      </c>
      <c r="E117" s="63">
        <f>F117+G117+H117</f>
        <v>990</v>
      </c>
      <c r="F117" s="63">
        <v>310</v>
      </c>
      <c r="G117" s="63">
        <v>330</v>
      </c>
      <c r="H117" s="63">
        <v>350</v>
      </c>
      <c r="I117" s="88"/>
      <c r="J117" s="99" t="s">
        <v>11</v>
      </c>
    </row>
    <row r="118" spans="1:10" s="11" customFormat="1" ht="21.75" customHeight="1">
      <c r="A118" s="74" t="s">
        <v>52</v>
      </c>
      <c r="B118" s="76"/>
      <c r="C118" s="76"/>
      <c r="D118" s="15" t="s">
        <v>62</v>
      </c>
      <c r="E118" s="63">
        <f t="shared" si="9"/>
        <v>0</v>
      </c>
      <c r="F118" s="68">
        <v>0</v>
      </c>
      <c r="G118" s="68">
        <v>0</v>
      </c>
      <c r="H118" s="68">
        <v>0</v>
      </c>
      <c r="I118" s="88"/>
      <c r="J118" s="100"/>
    </row>
    <row r="119" spans="1:10" s="11" customFormat="1" ht="21.75" customHeight="1">
      <c r="A119" s="74"/>
      <c r="B119" s="76"/>
      <c r="C119" s="76"/>
      <c r="D119" s="10" t="s">
        <v>63</v>
      </c>
      <c r="E119" s="63">
        <f t="shared" si="9"/>
        <v>0</v>
      </c>
      <c r="F119" s="63">
        <v>0</v>
      </c>
      <c r="G119" s="63">
        <v>0</v>
      </c>
      <c r="H119" s="63">
        <v>0</v>
      </c>
      <c r="I119" s="88"/>
      <c r="J119" s="100"/>
    </row>
    <row r="120" spans="1:10" s="11" customFormat="1" ht="21.75" customHeight="1">
      <c r="A120" s="74"/>
      <c r="B120" s="80"/>
      <c r="C120" s="80"/>
      <c r="D120" s="28" t="s">
        <v>64</v>
      </c>
      <c r="E120" s="68">
        <f t="shared" si="9"/>
        <v>0</v>
      </c>
      <c r="F120" s="68">
        <v>0</v>
      </c>
      <c r="G120" s="68">
        <v>0</v>
      </c>
      <c r="H120" s="68">
        <v>0</v>
      </c>
      <c r="I120" s="88"/>
      <c r="J120" s="100"/>
    </row>
    <row r="121" spans="1:10" s="11" customFormat="1" ht="21.75" customHeight="1">
      <c r="A121" s="34" t="s">
        <v>12</v>
      </c>
      <c r="B121" s="35">
        <v>41640</v>
      </c>
      <c r="C121" s="35">
        <v>42735</v>
      </c>
      <c r="D121" s="36"/>
      <c r="E121" s="63">
        <f t="shared" si="9"/>
        <v>990</v>
      </c>
      <c r="F121" s="63">
        <f>SUM(F117:F120)</f>
        <v>310</v>
      </c>
      <c r="G121" s="63">
        <f>SUM(G117:G120)</f>
        <v>330</v>
      </c>
      <c r="H121" s="63">
        <f>SUM(H117:H120)</f>
        <v>350</v>
      </c>
      <c r="I121" s="88"/>
      <c r="J121" s="100"/>
    </row>
    <row r="122" spans="1:10" s="11" customFormat="1" ht="21.75" customHeight="1">
      <c r="A122" s="37" t="s">
        <v>53</v>
      </c>
      <c r="B122" s="84">
        <v>41640</v>
      </c>
      <c r="C122" s="75">
        <v>42735</v>
      </c>
      <c r="D122" s="15" t="s">
        <v>61</v>
      </c>
      <c r="E122" s="63">
        <f aca="true" t="shared" si="10" ref="E122:H125">E127</f>
        <v>8850</v>
      </c>
      <c r="F122" s="63">
        <f t="shared" si="10"/>
        <v>3210</v>
      </c>
      <c r="G122" s="63">
        <f t="shared" si="10"/>
        <v>2740</v>
      </c>
      <c r="H122" s="63">
        <f t="shared" si="10"/>
        <v>2900</v>
      </c>
      <c r="I122" s="87" t="s">
        <v>71</v>
      </c>
      <c r="J122" s="99" t="s">
        <v>11</v>
      </c>
    </row>
    <row r="123" spans="1:10" s="11" customFormat="1" ht="21.75" customHeight="1">
      <c r="A123" s="70" t="s">
        <v>54</v>
      </c>
      <c r="B123" s="84"/>
      <c r="C123" s="76"/>
      <c r="D123" s="15" t="s">
        <v>62</v>
      </c>
      <c r="E123" s="63">
        <f t="shared" si="10"/>
        <v>0</v>
      </c>
      <c r="F123" s="63">
        <f t="shared" si="10"/>
        <v>0</v>
      </c>
      <c r="G123" s="63">
        <f t="shared" si="10"/>
        <v>0</v>
      </c>
      <c r="H123" s="63">
        <f t="shared" si="10"/>
        <v>0</v>
      </c>
      <c r="I123" s="88"/>
      <c r="J123" s="100"/>
    </row>
    <row r="124" spans="1:10" s="11" customFormat="1" ht="21.75" customHeight="1">
      <c r="A124" s="70"/>
      <c r="B124" s="84"/>
      <c r="C124" s="76"/>
      <c r="D124" s="10" t="s">
        <v>63</v>
      </c>
      <c r="E124" s="63">
        <f t="shared" si="10"/>
        <v>0</v>
      </c>
      <c r="F124" s="63">
        <f t="shared" si="10"/>
        <v>0</v>
      </c>
      <c r="G124" s="63">
        <f t="shared" si="10"/>
        <v>0</v>
      </c>
      <c r="H124" s="63">
        <f t="shared" si="10"/>
        <v>0</v>
      </c>
      <c r="I124" s="88"/>
      <c r="J124" s="100"/>
    </row>
    <row r="125" spans="1:10" s="11" customFormat="1" ht="21.75" customHeight="1">
      <c r="A125" s="71"/>
      <c r="B125" s="84"/>
      <c r="C125" s="80"/>
      <c r="D125" s="28" t="s">
        <v>64</v>
      </c>
      <c r="E125" s="63">
        <f t="shared" si="10"/>
        <v>0</v>
      </c>
      <c r="F125" s="63">
        <f t="shared" si="10"/>
        <v>0</v>
      </c>
      <c r="G125" s="63">
        <f t="shared" si="10"/>
        <v>0</v>
      </c>
      <c r="H125" s="63">
        <f t="shared" si="10"/>
        <v>0</v>
      </c>
      <c r="I125" s="88"/>
      <c r="J125" s="100"/>
    </row>
    <row r="126" spans="1:10" s="11" customFormat="1" ht="21.75" customHeight="1">
      <c r="A126" s="34" t="s">
        <v>55</v>
      </c>
      <c r="B126" s="13">
        <v>41640</v>
      </c>
      <c r="C126" s="13">
        <v>42735</v>
      </c>
      <c r="D126" s="10"/>
      <c r="E126" s="63">
        <f aca="true" t="shared" si="11" ref="E126:E131">F126+G126+H126</f>
        <v>8850</v>
      </c>
      <c r="F126" s="63">
        <f>SUM(F122:F125)</f>
        <v>3210</v>
      </c>
      <c r="G126" s="63">
        <f>SUM(G122:G125)</f>
        <v>2740</v>
      </c>
      <c r="H126" s="63">
        <f>SUM(H122:H125)</f>
        <v>2900</v>
      </c>
      <c r="I126" s="88"/>
      <c r="J126" s="101"/>
    </row>
    <row r="127" spans="1:10" s="11" customFormat="1" ht="21.75" customHeight="1">
      <c r="A127" s="38" t="s">
        <v>72</v>
      </c>
      <c r="B127" s="84">
        <v>41640</v>
      </c>
      <c r="C127" s="75">
        <v>42735</v>
      </c>
      <c r="D127" s="15" t="s">
        <v>61</v>
      </c>
      <c r="E127" s="63">
        <f t="shared" si="11"/>
        <v>8850</v>
      </c>
      <c r="F127" s="63">
        <v>3210</v>
      </c>
      <c r="G127" s="63">
        <v>2740</v>
      </c>
      <c r="H127" s="63">
        <v>2900</v>
      </c>
      <c r="I127" s="88"/>
      <c r="J127" s="99" t="s">
        <v>11</v>
      </c>
    </row>
    <row r="128" spans="1:10" s="11" customFormat="1" ht="21.75" customHeight="1">
      <c r="A128" s="72" t="s">
        <v>73</v>
      </c>
      <c r="B128" s="84"/>
      <c r="C128" s="76"/>
      <c r="D128" s="15" t="s">
        <v>62</v>
      </c>
      <c r="E128" s="63">
        <f t="shared" si="11"/>
        <v>0</v>
      </c>
      <c r="F128" s="63">
        <v>0</v>
      </c>
      <c r="G128" s="63">
        <v>0</v>
      </c>
      <c r="H128" s="63">
        <v>0</v>
      </c>
      <c r="I128" s="88"/>
      <c r="J128" s="100"/>
    </row>
    <row r="129" spans="1:10" s="11" customFormat="1" ht="21.75" customHeight="1">
      <c r="A129" s="72"/>
      <c r="B129" s="84"/>
      <c r="C129" s="76"/>
      <c r="D129" s="10" t="s">
        <v>63</v>
      </c>
      <c r="E129" s="63">
        <f t="shared" si="11"/>
        <v>0</v>
      </c>
      <c r="F129" s="63">
        <v>0</v>
      </c>
      <c r="G129" s="63">
        <v>0</v>
      </c>
      <c r="H129" s="63">
        <v>0</v>
      </c>
      <c r="I129" s="88"/>
      <c r="J129" s="100"/>
    </row>
    <row r="130" spans="1:10" s="11" customFormat="1" ht="21.75" customHeight="1">
      <c r="A130" s="73"/>
      <c r="B130" s="84"/>
      <c r="C130" s="76"/>
      <c r="D130" s="28" t="s">
        <v>64</v>
      </c>
      <c r="E130" s="63">
        <f t="shared" si="11"/>
        <v>0</v>
      </c>
      <c r="F130" s="65">
        <v>0</v>
      </c>
      <c r="G130" s="65">
        <v>0</v>
      </c>
      <c r="H130" s="65">
        <v>0</v>
      </c>
      <c r="I130" s="88"/>
      <c r="J130" s="100"/>
    </row>
    <row r="131" spans="1:10" s="11" customFormat="1" ht="21.75" customHeight="1">
      <c r="A131" s="34" t="s">
        <v>12</v>
      </c>
      <c r="B131" s="39">
        <v>41640</v>
      </c>
      <c r="C131" s="39">
        <v>42735</v>
      </c>
      <c r="D131" s="10"/>
      <c r="E131" s="63">
        <f t="shared" si="11"/>
        <v>8850</v>
      </c>
      <c r="F131" s="63">
        <f>SUM(F127:F130)</f>
        <v>3210</v>
      </c>
      <c r="G131" s="63">
        <f>SUM(G127:G130)</f>
        <v>2740</v>
      </c>
      <c r="H131" s="63">
        <f>SUM(H127:H130)</f>
        <v>2900</v>
      </c>
      <c r="I131" s="89"/>
      <c r="J131" s="101"/>
    </row>
    <row r="132" spans="1:10" s="11" customFormat="1" ht="21.75" customHeight="1">
      <c r="A132" s="14" t="s">
        <v>56</v>
      </c>
      <c r="B132" s="75">
        <v>41640</v>
      </c>
      <c r="C132" s="75">
        <v>42735</v>
      </c>
      <c r="D132" s="15" t="s">
        <v>61</v>
      </c>
      <c r="E132" s="63">
        <f aca="true" t="shared" si="12" ref="E132:H135">E137+E142+E147+E152+E157+E162</f>
        <v>104673.6</v>
      </c>
      <c r="F132" s="63">
        <f t="shared" si="12"/>
        <v>31963.6</v>
      </c>
      <c r="G132" s="63">
        <f t="shared" si="12"/>
        <v>35210</v>
      </c>
      <c r="H132" s="63">
        <f t="shared" si="12"/>
        <v>37500</v>
      </c>
      <c r="I132" s="86" t="s">
        <v>66</v>
      </c>
      <c r="J132" s="91" t="s">
        <v>11</v>
      </c>
    </row>
    <row r="133" spans="1:10" s="11" customFormat="1" ht="21.75" customHeight="1">
      <c r="A133" s="74" t="s">
        <v>57</v>
      </c>
      <c r="B133" s="76"/>
      <c r="C133" s="76"/>
      <c r="D133" s="15" t="s">
        <v>62</v>
      </c>
      <c r="E133" s="63">
        <f t="shared" si="12"/>
        <v>35184</v>
      </c>
      <c r="F133" s="63">
        <f t="shared" si="12"/>
        <v>11728</v>
      </c>
      <c r="G133" s="63">
        <f t="shared" si="12"/>
        <v>11728</v>
      </c>
      <c r="H133" s="63">
        <f t="shared" si="12"/>
        <v>11728</v>
      </c>
      <c r="I133" s="86"/>
      <c r="J133" s="92"/>
    </row>
    <row r="134" spans="1:10" s="11" customFormat="1" ht="21.75" customHeight="1">
      <c r="A134" s="74"/>
      <c r="B134" s="76"/>
      <c r="C134" s="76"/>
      <c r="D134" s="10" t="s">
        <v>63</v>
      </c>
      <c r="E134" s="63">
        <f t="shared" si="12"/>
        <v>0</v>
      </c>
      <c r="F134" s="63">
        <f t="shared" si="12"/>
        <v>0</v>
      </c>
      <c r="G134" s="63">
        <f t="shared" si="12"/>
        <v>0</v>
      </c>
      <c r="H134" s="63">
        <f t="shared" si="12"/>
        <v>0</v>
      </c>
      <c r="I134" s="86"/>
      <c r="J134" s="92"/>
    </row>
    <row r="135" spans="1:10" s="11" customFormat="1" ht="21.75" customHeight="1">
      <c r="A135" s="74"/>
      <c r="B135" s="76"/>
      <c r="C135" s="76"/>
      <c r="D135" s="28" t="s">
        <v>64</v>
      </c>
      <c r="E135" s="63">
        <f t="shared" si="12"/>
        <v>0</v>
      </c>
      <c r="F135" s="63">
        <f t="shared" si="12"/>
        <v>0</v>
      </c>
      <c r="G135" s="63">
        <f t="shared" si="12"/>
        <v>0</v>
      </c>
      <c r="H135" s="63">
        <f t="shared" si="12"/>
        <v>0</v>
      </c>
      <c r="I135" s="86"/>
      <c r="J135" s="92"/>
    </row>
    <row r="136" spans="1:10" s="11" customFormat="1" ht="21.75" customHeight="1">
      <c r="A136" s="34" t="s">
        <v>12</v>
      </c>
      <c r="B136" s="13">
        <v>41640</v>
      </c>
      <c r="C136" s="13">
        <v>42735</v>
      </c>
      <c r="D136" s="10"/>
      <c r="E136" s="69">
        <f>SUM(E132:E135)</f>
        <v>139857.6</v>
      </c>
      <c r="F136" s="69">
        <f>SUM(F132:F135)</f>
        <v>43691.6</v>
      </c>
      <c r="G136" s="69">
        <f>SUM(G132:G135)</f>
        <v>46938</v>
      </c>
      <c r="H136" s="69">
        <f>SUM(H132:H135)</f>
        <v>49228</v>
      </c>
      <c r="I136" s="86"/>
      <c r="J136" s="93"/>
    </row>
    <row r="137" spans="1:10" s="11" customFormat="1" ht="21.75" customHeight="1">
      <c r="A137" s="40" t="s">
        <v>74</v>
      </c>
      <c r="B137" s="84">
        <v>41640</v>
      </c>
      <c r="C137" s="84">
        <v>42735</v>
      </c>
      <c r="D137" s="15" t="s">
        <v>61</v>
      </c>
      <c r="E137" s="63">
        <f>F137+G137+H137</f>
        <v>54932.8</v>
      </c>
      <c r="F137" s="63">
        <v>17032.8</v>
      </c>
      <c r="G137" s="63">
        <v>18350</v>
      </c>
      <c r="H137" s="63">
        <v>19550</v>
      </c>
      <c r="I137" s="86"/>
      <c r="J137" s="81" t="s">
        <v>11</v>
      </c>
    </row>
    <row r="138" spans="1:10" s="11" customFormat="1" ht="21.75" customHeight="1">
      <c r="A138" s="85" t="s">
        <v>75</v>
      </c>
      <c r="B138" s="84"/>
      <c r="C138" s="84"/>
      <c r="D138" s="15" t="s">
        <v>62</v>
      </c>
      <c r="E138" s="63">
        <f aca="true" t="shared" si="13" ref="E138:E166">F138+G138+H138</f>
        <v>0</v>
      </c>
      <c r="F138" s="63">
        <v>0</v>
      </c>
      <c r="G138" s="63">
        <v>0</v>
      </c>
      <c r="H138" s="63">
        <v>0</v>
      </c>
      <c r="I138" s="86"/>
      <c r="J138" s="81"/>
    </row>
    <row r="139" spans="1:10" s="11" customFormat="1" ht="21.75" customHeight="1">
      <c r="A139" s="85"/>
      <c r="B139" s="84"/>
      <c r="C139" s="84"/>
      <c r="D139" s="10" t="s">
        <v>63</v>
      </c>
      <c r="E139" s="63">
        <f t="shared" si="13"/>
        <v>0</v>
      </c>
      <c r="F139" s="63">
        <v>0</v>
      </c>
      <c r="G139" s="63">
        <v>0</v>
      </c>
      <c r="H139" s="63">
        <v>0</v>
      </c>
      <c r="I139" s="86"/>
      <c r="J139" s="81"/>
    </row>
    <row r="140" spans="1:10" s="11" customFormat="1" ht="21.75" customHeight="1">
      <c r="A140" s="85"/>
      <c r="B140" s="84"/>
      <c r="C140" s="84"/>
      <c r="D140" s="15" t="s">
        <v>64</v>
      </c>
      <c r="E140" s="63">
        <f t="shared" si="13"/>
        <v>0</v>
      </c>
      <c r="F140" s="63">
        <v>0</v>
      </c>
      <c r="G140" s="63">
        <v>0</v>
      </c>
      <c r="H140" s="63">
        <v>0</v>
      </c>
      <c r="I140" s="86"/>
      <c r="J140" s="81"/>
    </row>
    <row r="141" spans="1:10" s="11" customFormat="1" ht="21.75" customHeight="1">
      <c r="A141" s="30" t="s">
        <v>12</v>
      </c>
      <c r="B141" s="13">
        <v>41640</v>
      </c>
      <c r="C141" s="13">
        <v>42735</v>
      </c>
      <c r="D141" s="10"/>
      <c r="E141" s="63">
        <f t="shared" si="13"/>
        <v>54932.8</v>
      </c>
      <c r="F141" s="63">
        <f>SUM(F137:F140)</f>
        <v>17032.8</v>
      </c>
      <c r="G141" s="63">
        <f>SUM(G137:G140)</f>
        <v>18350</v>
      </c>
      <c r="H141" s="63">
        <f>SUM(H137:H140)</f>
        <v>19550</v>
      </c>
      <c r="I141" s="86"/>
      <c r="J141" s="81"/>
    </row>
    <row r="142" spans="1:10" s="11" customFormat="1" ht="21.75" customHeight="1">
      <c r="A142" s="41" t="s">
        <v>76</v>
      </c>
      <c r="B142" s="75">
        <v>41640</v>
      </c>
      <c r="C142" s="75">
        <v>42735</v>
      </c>
      <c r="D142" s="15" t="s">
        <v>61</v>
      </c>
      <c r="E142" s="63">
        <f>F142+G142+H142</f>
        <v>29375</v>
      </c>
      <c r="F142" s="63">
        <v>8685</v>
      </c>
      <c r="G142" s="63">
        <v>10020</v>
      </c>
      <c r="H142" s="63">
        <v>10670</v>
      </c>
      <c r="I142" s="86"/>
      <c r="J142" s="91" t="s">
        <v>11</v>
      </c>
    </row>
    <row r="143" spans="1:10" s="11" customFormat="1" ht="21.75" customHeight="1">
      <c r="A143" s="82" t="s">
        <v>77</v>
      </c>
      <c r="B143" s="76"/>
      <c r="C143" s="76"/>
      <c r="D143" s="15" t="s">
        <v>62</v>
      </c>
      <c r="E143" s="63">
        <f t="shared" si="13"/>
        <v>35184</v>
      </c>
      <c r="F143" s="63">
        <v>11728</v>
      </c>
      <c r="G143" s="63">
        <v>11728</v>
      </c>
      <c r="H143" s="63">
        <v>11728</v>
      </c>
      <c r="I143" s="86"/>
      <c r="J143" s="92"/>
    </row>
    <row r="144" spans="1:10" s="11" customFormat="1" ht="21.75" customHeight="1">
      <c r="A144" s="82"/>
      <c r="B144" s="76"/>
      <c r="C144" s="76"/>
      <c r="D144" s="10" t="s">
        <v>63</v>
      </c>
      <c r="E144" s="63">
        <f t="shared" si="13"/>
        <v>0</v>
      </c>
      <c r="F144" s="66">
        <v>0</v>
      </c>
      <c r="G144" s="66">
        <v>0</v>
      </c>
      <c r="H144" s="66">
        <v>0</v>
      </c>
      <c r="I144" s="86"/>
      <c r="J144" s="92"/>
    </row>
    <row r="145" spans="1:10" s="11" customFormat="1" ht="21.75" customHeight="1">
      <c r="A145" s="83"/>
      <c r="B145" s="80"/>
      <c r="C145" s="80"/>
      <c r="D145" s="10" t="s">
        <v>64</v>
      </c>
      <c r="E145" s="63">
        <f t="shared" si="13"/>
        <v>0</v>
      </c>
      <c r="F145" s="63">
        <v>0</v>
      </c>
      <c r="G145" s="63">
        <v>0</v>
      </c>
      <c r="H145" s="63">
        <v>0</v>
      </c>
      <c r="I145" s="86"/>
      <c r="J145" s="92"/>
    </row>
    <row r="146" spans="1:10" s="11" customFormat="1" ht="21.75" customHeight="1">
      <c r="A146" s="42" t="s">
        <v>12</v>
      </c>
      <c r="B146" s="33">
        <v>41640</v>
      </c>
      <c r="C146" s="33">
        <v>42735</v>
      </c>
      <c r="D146" s="15"/>
      <c r="E146" s="63">
        <f t="shared" si="13"/>
        <v>64559</v>
      </c>
      <c r="F146" s="63">
        <f>SUM(F142:F145)</f>
        <v>20413</v>
      </c>
      <c r="G146" s="63">
        <f>SUM(G142:G145)</f>
        <v>21748</v>
      </c>
      <c r="H146" s="63">
        <f>SUM(H142:H145)</f>
        <v>22398</v>
      </c>
      <c r="I146" s="86"/>
      <c r="J146" s="93"/>
    </row>
    <row r="147" spans="1:10" s="11" customFormat="1" ht="21.75" customHeight="1">
      <c r="A147" s="38" t="s">
        <v>78</v>
      </c>
      <c r="B147" s="84">
        <v>41640</v>
      </c>
      <c r="C147" s="75">
        <v>42735</v>
      </c>
      <c r="D147" s="15" t="s">
        <v>61</v>
      </c>
      <c r="E147" s="63">
        <f>F147+G147+H147</f>
        <v>7135.7</v>
      </c>
      <c r="F147" s="63">
        <v>2230.7</v>
      </c>
      <c r="G147" s="63">
        <v>2375</v>
      </c>
      <c r="H147" s="63">
        <v>2530</v>
      </c>
      <c r="I147" s="86"/>
      <c r="J147" s="91" t="s">
        <v>11</v>
      </c>
    </row>
    <row r="148" spans="1:10" s="11" customFormat="1" ht="21.75" customHeight="1">
      <c r="A148" s="70" t="s">
        <v>79</v>
      </c>
      <c r="B148" s="84"/>
      <c r="C148" s="76"/>
      <c r="D148" s="15" t="s">
        <v>62</v>
      </c>
      <c r="E148" s="63">
        <f t="shared" si="13"/>
        <v>0</v>
      </c>
      <c r="F148" s="63">
        <v>0</v>
      </c>
      <c r="G148" s="63">
        <v>0</v>
      </c>
      <c r="H148" s="63">
        <v>0</v>
      </c>
      <c r="I148" s="86"/>
      <c r="J148" s="92"/>
    </row>
    <row r="149" spans="1:10" s="11" customFormat="1" ht="21.75" customHeight="1">
      <c r="A149" s="70"/>
      <c r="B149" s="84"/>
      <c r="C149" s="76"/>
      <c r="D149" s="10" t="s">
        <v>63</v>
      </c>
      <c r="E149" s="63">
        <f t="shared" si="13"/>
        <v>0</v>
      </c>
      <c r="F149" s="63">
        <v>0</v>
      </c>
      <c r="G149" s="63">
        <v>0</v>
      </c>
      <c r="H149" s="63">
        <v>0</v>
      </c>
      <c r="I149" s="86"/>
      <c r="J149" s="92"/>
    </row>
    <row r="150" spans="1:10" s="11" customFormat="1" ht="21.75" customHeight="1">
      <c r="A150" s="71"/>
      <c r="B150" s="84"/>
      <c r="C150" s="80"/>
      <c r="D150" s="10" t="s">
        <v>64</v>
      </c>
      <c r="E150" s="63">
        <f t="shared" si="13"/>
        <v>0</v>
      </c>
      <c r="F150" s="63">
        <v>0</v>
      </c>
      <c r="G150" s="63">
        <v>0</v>
      </c>
      <c r="H150" s="63">
        <v>0</v>
      </c>
      <c r="I150" s="86"/>
      <c r="J150" s="92"/>
    </row>
    <row r="151" spans="1:10" s="11" customFormat="1" ht="21.75" customHeight="1">
      <c r="A151" s="42" t="s">
        <v>12</v>
      </c>
      <c r="B151" s="33">
        <v>41640</v>
      </c>
      <c r="C151" s="33">
        <v>42735</v>
      </c>
      <c r="D151" s="15"/>
      <c r="E151" s="63">
        <f t="shared" si="13"/>
        <v>7135.7</v>
      </c>
      <c r="F151" s="63">
        <f>SUM(F147:F150)</f>
        <v>2230.7</v>
      </c>
      <c r="G151" s="63">
        <f>SUM(G147:G150)</f>
        <v>2375</v>
      </c>
      <c r="H151" s="63">
        <f>SUM(H147:H150)</f>
        <v>2530</v>
      </c>
      <c r="I151" s="86"/>
      <c r="J151" s="93"/>
    </row>
    <row r="152" spans="1:10" s="11" customFormat="1" ht="21.75" customHeight="1">
      <c r="A152" s="38" t="s">
        <v>80</v>
      </c>
      <c r="B152" s="84">
        <v>41640</v>
      </c>
      <c r="C152" s="75">
        <v>42735</v>
      </c>
      <c r="D152" s="15" t="s">
        <v>61</v>
      </c>
      <c r="E152" s="63">
        <f>F152+G152+H152</f>
        <v>6730.1</v>
      </c>
      <c r="F152" s="63">
        <v>2240.1</v>
      </c>
      <c r="G152" s="63">
        <v>2175</v>
      </c>
      <c r="H152" s="63">
        <v>2315</v>
      </c>
      <c r="I152" s="86"/>
      <c r="J152" s="81" t="s">
        <v>11</v>
      </c>
    </row>
    <row r="153" spans="1:10" s="11" customFormat="1" ht="21.75" customHeight="1">
      <c r="A153" s="70" t="s">
        <v>81</v>
      </c>
      <c r="B153" s="84"/>
      <c r="C153" s="76"/>
      <c r="D153" s="15" t="s">
        <v>62</v>
      </c>
      <c r="E153" s="63">
        <f t="shared" si="13"/>
        <v>0</v>
      </c>
      <c r="F153" s="63">
        <v>0</v>
      </c>
      <c r="G153" s="63">
        <v>0</v>
      </c>
      <c r="H153" s="63">
        <v>0</v>
      </c>
      <c r="I153" s="86"/>
      <c r="J153" s="81"/>
    </row>
    <row r="154" spans="1:10" s="11" customFormat="1" ht="21.75" customHeight="1">
      <c r="A154" s="70"/>
      <c r="B154" s="84"/>
      <c r="C154" s="76"/>
      <c r="D154" s="10" t="s">
        <v>63</v>
      </c>
      <c r="E154" s="63">
        <f t="shared" si="13"/>
        <v>0</v>
      </c>
      <c r="F154" s="63">
        <v>0</v>
      </c>
      <c r="G154" s="63">
        <v>0</v>
      </c>
      <c r="H154" s="63">
        <v>0</v>
      </c>
      <c r="I154" s="86"/>
      <c r="J154" s="81"/>
    </row>
    <row r="155" spans="1:10" s="11" customFormat="1" ht="21.75" customHeight="1">
      <c r="A155" s="71"/>
      <c r="B155" s="84"/>
      <c r="C155" s="80"/>
      <c r="D155" s="10" t="s">
        <v>64</v>
      </c>
      <c r="E155" s="63">
        <f t="shared" si="13"/>
        <v>0</v>
      </c>
      <c r="F155" s="63">
        <v>0</v>
      </c>
      <c r="G155" s="63">
        <v>0</v>
      </c>
      <c r="H155" s="63">
        <v>0</v>
      </c>
      <c r="I155" s="86"/>
      <c r="J155" s="81"/>
    </row>
    <row r="156" spans="1:10" s="17" customFormat="1" ht="21.75" customHeight="1">
      <c r="A156" s="41" t="s">
        <v>12</v>
      </c>
      <c r="B156" s="33">
        <v>41640</v>
      </c>
      <c r="C156" s="33">
        <v>42735</v>
      </c>
      <c r="D156" s="15"/>
      <c r="E156" s="63">
        <f t="shared" si="13"/>
        <v>6730.1</v>
      </c>
      <c r="F156" s="63">
        <f>SUM(F152:F155)</f>
        <v>2240.1</v>
      </c>
      <c r="G156" s="63">
        <f>SUM(G152:G155)</f>
        <v>2175</v>
      </c>
      <c r="H156" s="63">
        <f>SUM(H152:H155)</f>
        <v>2315</v>
      </c>
      <c r="I156" s="86"/>
      <c r="J156" s="81"/>
    </row>
    <row r="157" spans="1:10" s="11" customFormat="1" ht="21.75" customHeight="1">
      <c r="A157" s="41" t="s">
        <v>82</v>
      </c>
      <c r="B157" s="77">
        <v>41640</v>
      </c>
      <c r="C157" s="75">
        <v>42735</v>
      </c>
      <c r="D157" s="15" t="s">
        <v>61</v>
      </c>
      <c r="E157" s="63">
        <f>F157+G157+H157</f>
        <v>2075</v>
      </c>
      <c r="F157" s="63">
        <v>650</v>
      </c>
      <c r="G157" s="63">
        <v>690</v>
      </c>
      <c r="H157" s="63">
        <v>735</v>
      </c>
      <c r="I157" s="86"/>
      <c r="J157" s="91" t="s">
        <v>11</v>
      </c>
    </row>
    <row r="158" spans="1:10" s="11" customFormat="1" ht="21.75" customHeight="1">
      <c r="A158" s="72" t="s">
        <v>83</v>
      </c>
      <c r="B158" s="78"/>
      <c r="C158" s="76"/>
      <c r="D158" s="15" t="s">
        <v>62</v>
      </c>
      <c r="E158" s="63">
        <f t="shared" si="13"/>
        <v>0</v>
      </c>
      <c r="F158" s="63">
        <v>0</v>
      </c>
      <c r="G158" s="63">
        <v>0</v>
      </c>
      <c r="H158" s="63">
        <v>0</v>
      </c>
      <c r="I158" s="86"/>
      <c r="J158" s="92"/>
    </row>
    <row r="159" spans="1:10" s="11" customFormat="1" ht="21.75" customHeight="1">
      <c r="A159" s="72"/>
      <c r="B159" s="78"/>
      <c r="C159" s="76"/>
      <c r="D159" s="10" t="s">
        <v>63</v>
      </c>
      <c r="E159" s="63">
        <f t="shared" si="13"/>
        <v>0</v>
      </c>
      <c r="F159" s="63">
        <v>0</v>
      </c>
      <c r="G159" s="63">
        <v>0</v>
      </c>
      <c r="H159" s="63">
        <v>0</v>
      </c>
      <c r="I159" s="86"/>
      <c r="J159" s="92"/>
    </row>
    <row r="160" spans="1:10" s="11" customFormat="1" ht="21.75" customHeight="1">
      <c r="A160" s="73"/>
      <c r="B160" s="79"/>
      <c r="C160" s="80"/>
      <c r="D160" s="10" t="s">
        <v>64</v>
      </c>
      <c r="E160" s="63">
        <f t="shared" si="13"/>
        <v>0</v>
      </c>
      <c r="F160" s="63">
        <v>0</v>
      </c>
      <c r="G160" s="63">
        <v>0</v>
      </c>
      <c r="H160" s="63">
        <v>0</v>
      </c>
      <c r="I160" s="86"/>
      <c r="J160" s="92"/>
    </row>
    <row r="161" spans="1:10" s="11" customFormat="1" ht="21.75" customHeight="1">
      <c r="A161" s="43" t="s">
        <v>12</v>
      </c>
      <c r="B161" s="33">
        <v>41640</v>
      </c>
      <c r="C161" s="33">
        <v>42735</v>
      </c>
      <c r="D161" s="15"/>
      <c r="E161" s="63">
        <f t="shared" si="13"/>
        <v>2075</v>
      </c>
      <c r="F161" s="63">
        <f>SUM(F157:F160)</f>
        <v>650</v>
      </c>
      <c r="G161" s="63">
        <f>SUM(G157:G160)</f>
        <v>690</v>
      </c>
      <c r="H161" s="63">
        <f>SUM(H157:H160)</f>
        <v>735</v>
      </c>
      <c r="I161" s="86"/>
      <c r="J161" s="93"/>
    </row>
    <row r="162" spans="1:10" s="11" customFormat="1" ht="21.75" customHeight="1">
      <c r="A162" s="40" t="s">
        <v>84</v>
      </c>
      <c r="B162" s="75">
        <v>41640</v>
      </c>
      <c r="C162" s="75">
        <v>42735</v>
      </c>
      <c r="D162" s="15" t="s">
        <v>61</v>
      </c>
      <c r="E162" s="63">
        <f>F162+G162+H162</f>
        <v>4425</v>
      </c>
      <c r="F162" s="67">
        <v>1125</v>
      </c>
      <c r="G162" s="67">
        <v>1600</v>
      </c>
      <c r="H162" s="67">
        <v>1700</v>
      </c>
      <c r="I162" s="86"/>
      <c r="J162" s="99" t="s">
        <v>11</v>
      </c>
    </row>
    <row r="163" spans="1:10" s="11" customFormat="1" ht="21.75" customHeight="1">
      <c r="A163" s="74" t="s">
        <v>85</v>
      </c>
      <c r="B163" s="76"/>
      <c r="C163" s="76"/>
      <c r="D163" s="15" t="s">
        <v>62</v>
      </c>
      <c r="E163" s="63">
        <f t="shared" si="13"/>
        <v>0</v>
      </c>
      <c r="F163" s="67">
        <v>0</v>
      </c>
      <c r="G163" s="67">
        <v>0</v>
      </c>
      <c r="H163" s="67">
        <v>0</v>
      </c>
      <c r="I163" s="86"/>
      <c r="J163" s="100"/>
    </row>
    <row r="164" spans="1:10" s="11" customFormat="1" ht="21.75" customHeight="1">
      <c r="A164" s="74"/>
      <c r="B164" s="76"/>
      <c r="C164" s="76"/>
      <c r="D164" s="15" t="s">
        <v>63</v>
      </c>
      <c r="E164" s="63">
        <f t="shared" si="13"/>
        <v>0</v>
      </c>
      <c r="F164" s="67">
        <v>0</v>
      </c>
      <c r="G164" s="67">
        <v>0</v>
      </c>
      <c r="H164" s="67">
        <v>0</v>
      </c>
      <c r="I164" s="86"/>
      <c r="J164" s="100"/>
    </row>
    <row r="165" spans="1:10" s="11" customFormat="1" ht="21.75" customHeight="1">
      <c r="A165" s="74"/>
      <c r="B165" s="80"/>
      <c r="C165" s="80"/>
      <c r="D165" s="15" t="s">
        <v>64</v>
      </c>
      <c r="E165" s="63">
        <f t="shared" si="13"/>
        <v>0</v>
      </c>
      <c r="F165" s="67">
        <v>0</v>
      </c>
      <c r="G165" s="67">
        <v>0</v>
      </c>
      <c r="H165" s="67">
        <v>0</v>
      </c>
      <c r="I165" s="86"/>
      <c r="J165" s="100"/>
    </row>
    <row r="166" spans="1:10" s="11" customFormat="1" ht="21.75" customHeight="1">
      <c r="A166" s="34" t="s">
        <v>12</v>
      </c>
      <c r="B166" s="33">
        <v>41640</v>
      </c>
      <c r="C166" s="33">
        <v>42735</v>
      </c>
      <c r="D166" s="15"/>
      <c r="E166" s="63">
        <f t="shared" si="13"/>
        <v>4425</v>
      </c>
      <c r="F166" s="63">
        <f>SUM(F162:F165)</f>
        <v>1125</v>
      </c>
      <c r="G166" s="63">
        <f>SUM(G162:G165)</f>
        <v>1600</v>
      </c>
      <c r="H166" s="63">
        <f>SUM(H162:H165)</f>
        <v>1700</v>
      </c>
      <c r="I166" s="86"/>
      <c r="J166" s="101"/>
    </row>
    <row r="167" ht="15">
      <c r="A167" s="3"/>
    </row>
    <row r="168" ht="15">
      <c r="A168" s="3"/>
    </row>
  </sheetData>
  <sheetProtection/>
  <mergeCells count="140">
    <mergeCell ref="J102:J106"/>
    <mergeCell ref="J92:J96"/>
    <mergeCell ref="J87:J91"/>
    <mergeCell ref="J97:J101"/>
    <mergeCell ref="B117:B120"/>
    <mergeCell ref="C117:C120"/>
    <mergeCell ref="I102:I121"/>
    <mergeCell ref="J157:J161"/>
    <mergeCell ref="B127:B130"/>
    <mergeCell ref="J122:J126"/>
    <mergeCell ref="J117:J121"/>
    <mergeCell ref="J112:J116"/>
    <mergeCell ref="J107:J111"/>
    <mergeCell ref="C132:C135"/>
    <mergeCell ref="A43:A45"/>
    <mergeCell ref="J162:J166"/>
    <mergeCell ref="J152:J156"/>
    <mergeCell ref="J147:J151"/>
    <mergeCell ref="J142:J146"/>
    <mergeCell ref="J132:J136"/>
    <mergeCell ref="J127:J131"/>
    <mergeCell ref="J77:J81"/>
    <mergeCell ref="J72:J76"/>
    <mergeCell ref="B77:B80"/>
    <mergeCell ref="J17:J21"/>
    <mergeCell ref="A7:J7"/>
    <mergeCell ref="A48:A50"/>
    <mergeCell ref="B47:B50"/>
    <mergeCell ref="C47:C50"/>
    <mergeCell ref="A53:A55"/>
    <mergeCell ref="B52:B55"/>
    <mergeCell ref="C52:C55"/>
    <mergeCell ref="I17:I56"/>
    <mergeCell ref="A38:A40"/>
    <mergeCell ref="I1:J1"/>
    <mergeCell ref="I2:J2"/>
    <mergeCell ref="J32:J36"/>
    <mergeCell ref="J27:J31"/>
    <mergeCell ref="J22:J26"/>
    <mergeCell ref="J67:J71"/>
    <mergeCell ref="J62:J66"/>
    <mergeCell ref="J47:J51"/>
    <mergeCell ref="J42:J46"/>
    <mergeCell ref="J37:J41"/>
    <mergeCell ref="A18:A20"/>
    <mergeCell ref="B17:B20"/>
    <mergeCell ref="C17:C20"/>
    <mergeCell ref="A23:A25"/>
    <mergeCell ref="B22:B25"/>
    <mergeCell ref="C22:C25"/>
    <mergeCell ref="B42:B45"/>
    <mergeCell ref="C42:C45"/>
    <mergeCell ref="A28:A30"/>
    <mergeCell ref="A33:A35"/>
    <mergeCell ref="B32:B35"/>
    <mergeCell ref="C32:C35"/>
    <mergeCell ref="B27:B30"/>
    <mergeCell ref="B37:B40"/>
    <mergeCell ref="C27:C30"/>
    <mergeCell ref="C37:C40"/>
    <mergeCell ref="C12:C15"/>
    <mergeCell ref="I12:I16"/>
    <mergeCell ref="J12:J16"/>
    <mergeCell ref="B9:C9"/>
    <mergeCell ref="D9:D10"/>
    <mergeCell ref="E9:E10"/>
    <mergeCell ref="A98:A100"/>
    <mergeCell ref="B97:B100"/>
    <mergeCell ref="C97:C100"/>
    <mergeCell ref="J82:J86"/>
    <mergeCell ref="A9:A10"/>
    <mergeCell ref="F9:H9"/>
    <mergeCell ref="I9:I10"/>
    <mergeCell ref="J9:J10"/>
    <mergeCell ref="A12:A15"/>
    <mergeCell ref="B12:B15"/>
    <mergeCell ref="A73:A75"/>
    <mergeCell ref="B72:B75"/>
    <mergeCell ref="C72:C75"/>
    <mergeCell ref="A78:A80"/>
    <mergeCell ref="A93:A95"/>
    <mergeCell ref="B92:B95"/>
    <mergeCell ref="C92:C95"/>
    <mergeCell ref="C77:C80"/>
    <mergeCell ref="A83:A85"/>
    <mergeCell ref="B82:B85"/>
    <mergeCell ref="C82:C85"/>
    <mergeCell ref="A88:A90"/>
    <mergeCell ref="B87:B90"/>
    <mergeCell ref="C87:C90"/>
    <mergeCell ref="I122:I131"/>
    <mergeCell ref="A153:A155"/>
    <mergeCell ref="B152:B155"/>
    <mergeCell ref="C152:C155"/>
    <mergeCell ref="J52:J56"/>
    <mergeCell ref="A58:A60"/>
    <mergeCell ref="B57:B60"/>
    <mergeCell ref="C57:C60"/>
    <mergeCell ref="J57:J61"/>
    <mergeCell ref="I57:I101"/>
    <mergeCell ref="C102:C105"/>
    <mergeCell ref="A108:A110"/>
    <mergeCell ref="B107:B110"/>
    <mergeCell ref="C107:C110"/>
    <mergeCell ref="B122:B125"/>
    <mergeCell ref="C122:C125"/>
    <mergeCell ref="I132:I166"/>
    <mergeCell ref="A63:A65"/>
    <mergeCell ref="B62:B65"/>
    <mergeCell ref="C62:C65"/>
    <mergeCell ref="A68:A70"/>
    <mergeCell ref="B67:B70"/>
    <mergeCell ref="C67:C70"/>
    <mergeCell ref="A133:A135"/>
    <mergeCell ref="A103:A105"/>
    <mergeCell ref="B102:B105"/>
    <mergeCell ref="C147:C150"/>
    <mergeCell ref="A138:A140"/>
    <mergeCell ref="B137:B140"/>
    <mergeCell ref="C137:C140"/>
    <mergeCell ref="A163:A165"/>
    <mergeCell ref="B162:B165"/>
    <mergeCell ref="C162:C165"/>
    <mergeCell ref="B132:B135"/>
    <mergeCell ref="A158:A160"/>
    <mergeCell ref="B157:B160"/>
    <mergeCell ref="C157:C160"/>
    <mergeCell ref="J137:J141"/>
    <mergeCell ref="A143:A145"/>
    <mergeCell ref="B142:B145"/>
    <mergeCell ref="C142:C145"/>
    <mergeCell ref="A148:A150"/>
    <mergeCell ref="B147:B150"/>
    <mergeCell ref="A123:A125"/>
    <mergeCell ref="A128:A130"/>
    <mergeCell ref="A113:A115"/>
    <mergeCell ref="B112:B115"/>
    <mergeCell ref="C112:C115"/>
    <mergeCell ref="A118:A120"/>
    <mergeCell ref="C127:C130"/>
  </mergeCells>
  <printOptions/>
  <pageMargins left="0" right="0" top="0.15748031496062992" bottom="0.15748031496062992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19.140625" style="0" customWidth="1"/>
    <col min="4" max="4" width="11.7109375" style="0" customWidth="1"/>
    <col min="5" max="5" width="10.140625" style="0" customWidth="1"/>
    <col min="6" max="7" width="10.28125" style="0" customWidth="1"/>
  </cols>
  <sheetData>
    <row r="1" spans="4:7" s="53" customFormat="1" ht="15" customHeight="1">
      <c r="D1" s="119" t="s">
        <v>111</v>
      </c>
      <c r="E1" s="119"/>
      <c r="F1" s="119"/>
      <c r="G1" s="119"/>
    </row>
    <row r="2" spans="4:7" s="53" customFormat="1" ht="15" customHeight="1">
      <c r="D2" s="103" t="s">
        <v>110</v>
      </c>
      <c r="E2" s="103"/>
      <c r="F2" s="103"/>
      <c r="G2" s="103"/>
    </row>
    <row r="3" spans="4:7" s="53" customFormat="1" ht="15" customHeight="1">
      <c r="D3" s="103" t="s">
        <v>106</v>
      </c>
      <c r="E3" s="103"/>
      <c r="F3" s="103"/>
      <c r="G3" s="103"/>
    </row>
    <row r="4" spans="4:7" s="53" customFormat="1" ht="15" customHeight="1">
      <c r="D4" s="103" t="s">
        <v>112</v>
      </c>
      <c r="E4" s="103"/>
      <c r="F4" s="103"/>
      <c r="G4" s="103"/>
    </row>
    <row r="5" spans="4:7" s="53" customFormat="1" ht="15" customHeight="1">
      <c r="D5" s="103" t="s">
        <v>113</v>
      </c>
      <c r="E5" s="103"/>
      <c r="F5" s="103"/>
      <c r="G5" s="103"/>
    </row>
    <row r="6" spans="4:7" s="53" customFormat="1" ht="15" customHeight="1">
      <c r="D6" s="103" t="s">
        <v>115</v>
      </c>
      <c r="E6" s="103"/>
      <c r="F6" s="103"/>
      <c r="G6" s="103"/>
    </row>
    <row r="7" spans="4:7" s="53" customFormat="1" ht="15" customHeight="1">
      <c r="D7" s="61"/>
      <c r="E7" s="61"/>
      <c r="F7" s="61"/>
      <c r="G7" s="61"/>
    </row>
    <row r="8" spans="1:7" ht="36.75" customHeight="1">
      <c r="A8" s="115" t="s">
        <v>105</v>
      </c>
      <c r="B8" s="115"/>
      <c r="C8" s="115"/>
      <c r="D8" s="115"/>
      <c r="E8" s="115"/>
      <c r="F8" s="115"/>
      <c r="G8" s="115"/>
    </row>
    <row r="9" spans="1:7" s="44" customFormat="1" ht="36.75" customHeight="1">
      <c r="A9" s="116" t="s">
        <v>97</v>
      </c>
      <c r="B9" s="116" t="s">
        <v>87</v>
      </c>
      <c r="C9" s="116" t="s">
        <v>98</v>
      </c>
      <c r="D9" s="116" t="s">
        <v>99</v>
      </c>
      <c r="E9" s="116" t="s">
        <v>2</v>
      </c>
      <c r="F9" s="116"/>
      <c r="G9" s="116"/>
    </row>
    <row r="10" spans="1:7" s="44" customFormat="1" ht="18" customHeight="1">
      <c r="A10" s="116"/>
      <c r="B10" s="116"/>
      <c r="C10" s="116"/>
      <c r="D10" s="116"/>
      <c r="E10" s="45">
        <v>2014</v>
      </c>
      <c r="F10" s="45">
        <v>2015</v>
      </c>
      <c r="G10" s="45">
        <v>2016</v>
      </c>
    </row>
    <row r="11" spans="1:7" s="51" customFormat="1" ht="12.7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</row>
    <row r="12" spans="1:7" s="49" customFormat="1" ht="18.75" customHeight="1">
      <c r="A12" s="118" t="s">
        <v>88</v>
      </c>
      <c r="B12" s="47" t="s">
        <v>89</v>
      </c>
      <c r="C12" s="48" t="s">
        <v>91</v>
      </c>
      <c r="D12" s="55">
        <f>SUM(D13+D14+D15+D16)</f>
        <v>534742.5</v>
      </c>
      <c r="E12" s="55">
        <f>SUM(E13+E14+E15+E16)</f>
        <v>170581.7</v>
      </c>
      <c r="F12" s="55">
        <f>SUM(F13+F14+F15+F16)</f>
        <v>177883.9</v>
      </c>
      <c r="G12" s="55">
        <f>SUM(G13+G14+G15+G16)</f>
        <v>186276.9</v>
      </c>
    </row>
    <row r="13" spans="1:7" ht="18.75" customHeight="1">
      <c r="A13" s="118"/>
      <c r="B13" s="117" t="s">
        <v>90</v>
      </c>
      <c r="C13" s="46" t="s">
        <v>100</v>
      </c>
      <c r="D13" s="56">
        <f>E13+F13+G13</f>
        <v>330488.5</v>
      </c>
      <c r="E13" s="56">
        <v>103824.7</v>
      </c>
      <c r="F13" s="56">
        <v>109810.4</v>
      </c>
      <c r="G13" s="56">
        <v>116853.4</v>
      </c>
    </row>
    <row r="14" spans="1:7" ht="18.75" customHeight="1">
      <c r="A14" s="118"/>
      <c r="B14" s="117"/>
      <c r="C14" s="46" t="s">
        <v>101</v>
      </c>
      <c r="D14" s="56">
        <f>E14+F14+G14</f>
        <v>204254</v>
      </c>
      <c r="E14" s="56">
        <v>66757</v>
      </c>
      <c r="F14" s="56">
        <v>68073.5</v>
      </c>
      <c r="G14" s="56">
        <v>69423.5</v>
      </c>
    </row>
    <row r="15" spans="1:7" ht="18.75" customHeight="1">
      <c r="A15" s="118"/>
      <c r="B15" s="117"/>
      <c r="C15" s="46" t="s">
        <v>102</v>
      </c>
      <c r="D15" s="56">
        <f>E15+F15+G15</f>
        <v>0</v>
      </c>
      <c r="E15" s="56">
        <v>0</v>
      </c>
      <c r="F15" s="56">
        <v>0</v>
      </c>
      <c r="G15" s="56">
        <v>0</v>
      </c>
    </row>
    <row r="16" spans="1:7" ht="18.75" customHeight="1">
      <c r="A16" s="118"/>
      <c r="B16" s="117"/>
      <c r="C16" s="46" t="s">
        <v>103</v>
      </c>
      <c r="D16" s="56">
        <f>E16+F16+G16</f>
        <v>0</v>
      </c>
      <c r="E16" s="56">
        <v>0</v>
      </c>
      <c r="F16" s="56">
        <v>0</v>
      </c>
      <c r="G16" s="56">
        <v>0</v>
      </c>
    </row>
    <row r="17" spans="1:7" s="49" customFormat="1" ht="18.75" customHeight="1">
      <c r="A17" s="118" t="s">
        <v>92</v>
      </c>
      <c r="B17" s="47" t="s">
        <v>93</v>
      </c>
      <c r="C17" s="48" t="s">
        <v>91</v>
      </c>
      <c r="D17" s="55">
        <f>SUM(D18+D19+D20+D21)</f>
        <v>681660.33</v>
      </c>
      <c r="E17" s="55">
        <f>SUM(E18+E19+E20+E21)</f>
        <v>306721.63</v>
      </c>
      <c r="F17" s="55">
        <f>SUM(F18+F19+F20+F21)</f>
        <v>191368.6</v>
      </c>
      <c r="G17" s="55">
        <f>SUM(G18+G19+G20+G21)</f>
        <v>183570.1</v>
      </c>
    </row>
    <row r="18" spans="1:7" ht="18.75" customHeight="1">
      <c r="A18" s="118"/>
      <c r="B18" s="112" t="s">
        <v>29</v>
      </c>
      <c r="C18" s="46" t="s">
        <v>100</v>
      </c>
      <c r="D18" s="56">
        <f>E18+F18+G18</f>
        <v>164565</v>
      </c>
      <c r="E18" s="57">
        <v>49942</v>
      </c>
      <c r="F18" s="57">
        <v>62556</v>
      </c>
      <c r="G18" s="57">
        <v>52067</v>
      </c>
    </row>
    <row r="19" spans="1:7" ht="18.75" customHeight="1">
      <c r="A19" s="118"/>
      <c r="B19" s="113"/>
      <c r="C19" s="46" t="s">
        <v>101</v>
      </c>
      <c r="D19" s="56">
        <f>E19+F19+G19</f>
        <v>517095.32999999996</v>
      </c>
      <c r="E19" s="57">
        <v>256779.63</v>
      </c>
      <c r="F19" s="57">
        <v>128812.6</v>
      </c>
      <c r="G19" s="57">
        <v>131503.1</v>
      </c>
    </row>
    <row r="20" spans="1:7" ht="18.75" customHeight="1">
      <c r="A20" s="118"/>
      <c r="B20" s="113"/>
      <c r="C20" s="46" t="s">
        <v>102</v>
      </c>
      <c r="D20" s="56">
        <f>E20+F20+G20</f>
        <v>0</v>
      </c>
      <c r="E20" s="57">
        <v>0</v>
      </c>
      <c r="F20" s="57">
        <v>0</v>
      </c>
      <c r="G20" s="57">
        <v>0</v>
      </c>
    </row>
    <row r="21" spans="1:7" ht="18.75" customHeight="1">
      <c r="A21" s="118"/>
      <c r="B21" s="114"/>
      <c r="C21" s="46" t="s">
        <v>103</v>
      </c>
      <c r="D21" s="56">
        <f>E21+F21+G21</f>
        <v>0</v>
      </c>
      <c r="E21" s="57">
        <v>0</v>
      </c>
      <c r="F21" s="57">
        <v>0</v>
      </c>
      <c r="G21" s="57">
        <v>0</v>
      </c>
    </row>
    <row r="22" spans="1:7" s="49" customFormat="1" ht="18.75" customHeight="1">
      <c r="A22" s="118" t="s">
        <v>94</v>
      </c>
      <c r="B22" s="47" t="s">
        <v>46</v>
      </c>
      <c r="C22" s="48" t="s">
        <v>91</v>
      </c>
      <c r="D22" s="55">
        <f>SUM(D23+D24+D25+D26)</f>
        <v>168043</v>
      </c>
      <c r="E22" s="55">
        <f>SUM(E23+E24+E25+E26)</f>
        <v>53073</v>
      </c>
      <c r="F22" s="55">
        <f>SUM(F23+F24+F25+F26)</f>
        <v>55675</v>
      </c>
      <c r="G22" s="55">
        <f>SUM(G23+G24+G25+G26)</f>
        <v>59295</v>
      </c>
    </row>
    <row r="23" spans="1:7" ht="18.75" customHeight="1">
      <c r="A23" s="118"/>
      <c r="B23" s="112" t="s">
        <v>47</v>
      </c>
      <c r="C23" s="46" t="s">
        <v>100</v>
      </c>
      <c r="D23" s="56">
        <f>E23+F23+G23</f>
        <v>167393</v>
      </c>
      <c r="E23" s="56">
        <v>52423</v>
      </c>
      <c r="F23" s="56">
        <v>55675</v>
      </c>
      <c r="G23" s="56">
        <v>59295</v>
      </c>
    </row>
    <row r="24" spans="1:7" ht="18.75" customHeight="1">
      <c r="A24" s="118"/>
      <c r="B24" s="113"/>
      <c r="C24" s="46" t="s">
        <v>101</v>
      </c>
      <c r="D24" s="56">
        <f>E24+F24+G24</f>
        <v>650</v>
      </c>
      <c r="E24" s="56">
        <v>650</v>
      </c>
      <c r="F24" s="56">
        <v>0</v>
      </c>
      <c r="G24" s="56">
        <v>0</v>
      </c>
    </row>
    <row r="25" spans="1:7" ht="18.75" customHeight="1">
      <c r="A25" s="118"/>
      <c r="B25" s="113"/>
      <c r="C25" s="46" t="s">
        <v>102</v>
      </c>
      <c r="D25" s="56">
        <f>E25+F25+G25</f>
        <v>0</v>
      </c>
      <c r="E25" s="56">
        <v>0</v>
      </c>
      <c r="F25" s="56">
        <v>0</v>
      </c>
      <c r="G25" s="56">
        <v>0</v>
      </c>
    </row>
    <row r="26" spans="1:7" ht="18.75" customHeight="1">
      <c r="A26" s="118"/>
      <c r="B26" s="114"/>
      <c r="C26" s="46" t="s">
        <v>103</v>
      </c>
      <c r="D26" s="56">
        <f>E26+F26+G26</f>
        <v>0</v>
      </c>
      <c r="E26" s="56">
        <v>0</v>
      </c>
      <c r="F26" s="56">
        <v>0</v>
      </c>
      <c r="G26" s="56">
        <v>0</v>
      </c>
    </row>
    <row r="27" spans="1:7" s="49" customFormat="1" ht="18.75" customHeight="1">
      <c r="A27" s="118" t="s">
        <v>95</v>
      </c>
      <c r="B27" s="47" t="s">
        <v>53</v>
      </c>
      <c r="C27" s="48" t="s">
        <v>91</v>
      </c>
      <c r="D27" s="55">
        <f>SUM(D28+D29+D30+D31)</f>
        <v>8850</v>
      </c>
      <c r="E27" s="55">
        <f>SUM(E28+E29+E30+E31)</f>
        <v>3210</v>
      </c>
      <c r="F27" s="55">
        <f>SUM(F28+F29+F30+F31)</f>
        <v>2740</v>
      </c>
      <c r="G27" s="55">
        <f>SUM(G28+G29+G30+G31)</f>
        <v>2900</v>
      </c>
    </row>
    <row r="28" spans="1:7" ht="18.75" customHeight="1">
      <c r="A28" s="118"/>
      <c r="B28" s="112" t="s">
        <v>54</v>
      </c>
      <c r="C28" s="46" t="s">
        <v>100</v>
      </c>
      <c r="D28" s="56">
        <f>E28+F28+G28</f>
        <v>8850</v>
      </c>
      <c r="E28" s="56">
        <v>3210</v>
      </c>
      <c r="F28" s="56">
        <v>2740</v>
      </c>
      <c r="G28" s="56">
        <v>2900</v>
      </c>
    </row>
    <row r="29" spans="1:7" ht="18.75" customHeight="1">
      <c r="A29" s="118"/>
      <c r="B29" s="113"/>
      <c r="C29" s="46" t="s">
        <v>101</v>
      </c>
      <c r="D29" s="56">
        <f>E29+F29+G29</f>
        <v>0</v>
      </c>
      <c r="E29" s="56">
        <v>0</v>
      </c>
      <c r="F29" s="56">
        <v>0</v>
      </c>
      <c r="G29" s="56">
        <v>0</v>
      </c>
    </row>
    <row r="30" spans="1:7" ht="18.75" customHeight="1">
      <c r="A30" s="118"/>
      <c r="B30" s="113"/>
      <c r="C30" s="46" t="s">
        <v>102</v>
      </c>
      <c r="D30" s="56">
        <f>E30+F30+G30</f>
        <v>0</v>
      </c>
      <c r="E30" s="56">
        <v>0</v>
      </c>
      <c r="F30" s="56">
        <v>0</v>
      </c>
      <c r="G30" s="56">
        <v>0</v>
      </c>
    </row>
    <row r="31" spans="1:7" ht="18.75" customHeight="1">
      <c r="A31" s="118"/>
      <c r="B31" s="114"/>
      <c r="C31" s="46" t="s">
        <v>103</v>
      </c>
      <c r="D31" s="56">
        <f>E31+F31+G31</f>
        <v>0</v>
      </c>
      <c r="E31" s="56">
        <v>0</v>
      </c>
      <c r="F31" s="56">
        <v>0</v>
      </c>
      <c r="G31" s="56">
        <v>0</v>
      </c>
    </row>
    <row r="32" spans="1:7" s="49" customFormat="1" ht="18.75" customHeight="1">
      <c r="A32" s="118" t="s">
        <v>96</v>
      </c>
      <c r="B32" s="47" t="s">
        <v>56</v>
      </c>
      <c r="C32" s="48" t="s">
        <v>91</v>
      </c>
      <c r="D32" s="55">
        <f>SUM(D33+D34+D35+D36)</f>
        <v>139857.6</v>
      </c>
      <c r="E32" s="55">
        <f>SUM(E33+E34+E35+E36)</f>
        <v>43691.6</v>
      </c>
      <c r="F32" s="55">
        <f>SUM(F33+F34+F35+F36)</f>
        <v>46938</v>
      </c>
      <c r="G32" s="55">
        <f>SUM(G33+G34+G35+G36)</f>
        <v>49228</v>
      </c>
    </row>
    <row r="33" spans="1:7" ht="18.75" customHeight="1">
      <c r="A33" s="118"/>
      <c r="B33" s="112" t="s">
        <v>57</v>
      </c>
      <c r="C33" s="46" t="s">
        <v>100</v>
      </c>
      <c r="D33" s="56">
        <f>E33+F33+G33</f>
        <v>104673.6</v>
      </c>
      <c r="E33" s="56">
        <v>31963.6</v>
      </c>
      <c r="F33" s="56">
        <v>35210</v>
      </c>
      <c r="G33" s="56">
        <v>37500</v>
      </c>
    </row>
    <row r="34" spans="1:7" ht="18.75" customHeight="1">
      <c r="A34" s="118"/>
      <c r="B34" s="113"/>
      <c r="C34" s="46" t="s">
        <v>101</v>
      </c>
      <c r="D34" s="56">
        <f>E34+F34+G34</f>
        <v>35184</v>
      </c>
      <c r="E34" s="56">
        <v>11728</v>
      </c>
      <c r="F34" s="56">
        <v>11728</v>
      </c>
      <c r="G34" s="56">
        <v>11728</v>
      </c>
    </row>
    <row r="35" spans="1:7" ht="18.75" customHeight="1">
      <c r="A35" s="118"/>
      <c r="B35" s="113"/>
      <c r="C35" s="46" t="s">
        <v>102</v>
      </c>
      <c r="D35" s="56">
        <f>E35+F35+G35</f>
        <v>0</v>
      </c>
      <c r="E35" s="58">
        <v>0</v>
      </c>
      <c r="F35" s="58">
        <v>0</v>
      </c>
      <c r="G35" s="58">
        <v>0</v>
      </c>
    </row>
    <row r="36" spans="1:7" ht="18.75" customHeight="1">
      <c r="A36" s="118"/>
      <c r="B36" s="114"/>
      <c r="C36" s="46" t="s">
        <v>103</v>
      </c>
      <c r="D36" s="56">
        <f>E36+F36+G36</f>
        <v>0</v>
      </c>
      <c r="E36" s="56">
        <v>0</v>
      </c>
      <c r="F36" s="56">
        <v>0</v>
      </c>
      <c r="G36" s="56">
        <v>0</v>
      </c>
    </row>
    <row r="37" spans="1:7" s="52" customFormat="1" ht="18.75" customHeight="1">
      <c r="A37" s="109"/>
      <c r="B37" s="106" t="s">
        <v>104</v>
      </c>
      <c r="C37" s="48" t="s">
        <v>91</v>
      </c>
      <c r="D37" s="59">
        <f aca="true" t="shared" si="0" ref="D37:G41">D12+D17+D22+D27+D32</f>
        <v>1533153.4300000002</v>
      </c>
      <c r="E37" s="59">
        <f t="shared" si="0"/>
        <v>577277.93</v>
      </c>
      <c r="F37" s="59">
        <f t="shared" si="0"/>
        <v>474605.5</v>
      </c>
      <c r="G37" s="59">
        <f t="shared" si="0"/>
        <v>481270</v>
      </c>
    </row>
    <row r="38" spans="1:7" s="52" customFormat="1" ht="18.75" customHeight="1">
      <c r="A38" s="110"/>
      <c r="B38" s="107"/>
      <c r="C38" s="46" t="s">
        <v>100</v>
      </c>
      <c r="D38" s="60">
        <f t="shared" si="0"/>
        <v>775970.1</v>
      </c>
      <c r="E38" s="60">
        <f t="shared" si="0"/>
        <v>241363.30000000002</v>
      </c>
      <c r="F38" s="60">
        <f t="shared" si="0"/>
        <v>265991.4</v>
      </c>
      <c r="G38" s="60">
        <f t="shared" si="0"/>
        <v>268615.4</v>
      </c>
    </row>
    <row r="39" spans="1:7" s="52" customFormat="1" ht="18.75" customHeight="1">
      <c r="A39" s="110"/>
      <c r="B39" s="107"/>
      <c r="C39" s="46" t="s">
        <v>101</v>
      </c>
      <c r="D39" s="60">
        <f t="shared" si="0"/>
        <v>757183.33</v>
      </c>
      <c r="E39" s="60">
        <f t="shared" si="0"/>
        <v>335914.63</v>
      </c>
      <c r="F39" s="60">
        <f t="shared" si="0"/>
        <v>208614.1</v>
      </c>
      <c r="G39" s="60">
        <f t="shared" si="0"/>
        <v>212654.6</v>
      </c>
    </row>
    <row r="40" spans="1:7" s="52" customFormat="1" ht="18.75" customHeight="1">
      <c r="A40" s="110"/>
      <c r="B40" s="107"/>
      <c r="C40" s="46" t="s">
        <v>102</v>
      </c>
      <c r="D40" s="60">
        <f t="shared" si="0"/>
        <v>0</v>
      </c>
      <c r="E40" s="60">
        <f t="shared" si="0"/>
        <v>0</v>
      </c>
      <c r="F40" s="60">
        <f t="shared" si="0"/>
        <v>0</v>
      </c>
      <c r="G40" s="60">
        <f t="shared" si="0"/>
        <v>0</v>
      </c>
    </row>
    <row r="41" spans="1:7" s="52" customFormat="1" ht="18.75" customHeight="1">
      <c r="A41" s="111"/>
      <c r="B41" s="108"/>
      <c r="C41" s="46" t="s">
        <v>103</v>
      </c>
      <c r="D41" s="60">
        <f t="shared" si="0"/>
        <v>0</v>
      </c>
      <c r="E41" s="60">
        <f t="shared" si="0"/>
        <v>0</v>
      </c>
      <c r="F41" s="60">
        <f t="shared" si="0"/>
        <v>0</v>
      </c>
      <c r="G41" s="60">
        <f t="shared" si="0"/>
        <v>0</v>
      </c>
    </row>
    <row r="42" s="52" customFormat="1" ht="15.75">
      <c r="B42" s="53"/>
    </row>
    <row r="43" ht="15.75">
      <c r="B43" s="54"/>
    </row>
    <row r="44" ht="15.75">
      <c r="B44" s="54"/>
    </row>
  </sheetData>
  <sheetProtection/>
  <mergeCells count="24">
    <mergeCell ref="D6:G6"/>
    <mergeCell ref="A12:A16"/>
    <mergeCell ref="D1:G1"/>
    <mergeCell ref="D2:G2"/>
    <mergeCell ref="D3:G3"/>
    <mergeCell ref="D4:G4"/>
    <mergeCell ref="D5:G5"/>
    <mergeCell ref="C9:C10"/>
    <mergeCell ref="D9:D10"/>
    <mergeCell ref="B13:B16"/>
    <mergeCell ref="A32:A36"/>
    <mergeCell ref="A27:A31"/>
    <mergeCell ref="A22:A26"/>
    <mergeCell ref="A17:A21"/>
    <mergeCell ref="B37:B41"/>
    <mergeCell ref="A37:A41"/>
    <mergeCell ref="B33:B36"/>
    <mergeCell ref="A8:G8"/>
    <mergeCell ref="B18:B21"/>
    <mergeCell ref="B23:B26"/>
    <mergeCell ref="B28:B31"/>
    <mergeCell ref="E9:G9"/>
    <mergeCell ref="A9:A10"/>
    <mergeCell ref="B9:B10"/>
  </mergeCells>
  <printOptions/>
  <pageMargins left="0" right="0.15748031496062992" top="0.2755905511811024" bottom="0.15748031496062992" header="0.31496062992125984" footer="0.15748031496062992"/>
  <pageSetup horizontalDpi="180" verticalDpi="18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2014-07-02T05:10:17Z</dcterms:modified>
  <cp:category/>
  <cp:version/>
  <cp:contentType/>
  <cp:contentStatus/>
</cp:coreProperties>
</file>